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mononline-my.sharepoint.com/personal/qqw505_fluvius_be/Documents/Bureaublad/"/>
    </mc:Choice>
  </mc:AlternateContent>
  <xr:revisionPtr revIDLastSave="0" documentId="8_{0473E334-2C83-405F-88B2-24036F361E5D}" xr6:coauthVersionLast="47" xr6:coauthVersionMax="47" xr10:uidLastSave="{00000000-0000-0000-0000-000000000000}"/>
  <bookViews>
    <workbookView xWindow="-120" yWindow="-120" windowWidth="29040" windowHeight="17520" xr2:uid="{845FF25C-E742-4920-8C61-E1B0C786FCCD}"/>
  </bookViews>
  <sheets>
    <sheet name="Overzicht " sheetId="1" r:id="rId1"/>
  </sheets>
  <externalReferences>
    <externalReference r:id="rId2"/>
  </externalReferences>
  <definedNames>
    <definedName name="_xlnm._FilterDatabase" localSheetId="0" hidden="1">'Overzicht '!$A$21:$R$21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0" i="1" l="1"/>
  <c r="I71" i="1"/>
  <c r="I24" i="1" l="1"/>
  <c r="I42" i="1"/>
  <c r="Q42" i="1"/>
  <c r="R42" i="1"/>
  <c r="P42" i="1"/>
  <c r="I38" i="1" l="1"/>
  <c r="P39" i="1"/>
  <c r="Q39" i="1"/>
  <c r="R39" i="1"/>
  <c r="I39" i="1"/>
  <c r="Q38" i="1"/>
  <c r="R38" i="1"/>
  <c r="P38" i="1"/>
  <c r="I33" i="1"/>
  <c r="I32" i="1"/>
  <c r="I29" i="1"/>
  <c r="I28" i="1"/>
  <c r="I27" i="1"/>
  <c r="I26" i="1"/>
  <c r="I25" i="1"/>
  <c r="P32" i="1" l="1"/>
  <c r="R24" i="1"/>
  <c r="R26" i="1"/>
  <c r="Q26" i="1"/>
  <c r="P26" i="1"/>
  <c r="P25" i="1"/>
  <c r="P24" i="1"/>
  <c r="R33" i="1"/>
  <c r="Q33" i="1"/>
  <c r="P33" i="1"/>
  <c r="L33" i="1"/>
  <c r="R32" i="1"/>
  <c r="Q32" i="1"/>
  <c r="L32" i="1"/>
  <c r="L28" i="1"/>
  <c r="E33" i="1"/>
  <c r="E32" i="1"/>
  <c r="Q28" i="1" l="1"/>
  <c r="R28" i="1"/>
  <c r="P28" i="1"/>
  <c r="Q27" i="1"/>
  <c r="R27" i="1"/>
  <c r="P27" i="1"/>
  <c r="Q25" i="1"/>
  <c r="R25" i="1"/>
  <c r="Q24" i="1"/>
  <c r="E24" i="1"/>
  <c r="L24" i="1"/>
  <c r="E25" i="1"/>
  <c r="L25" i="1"/>
  <c r="E26" i="1"/>
  <c r="L26" i="1"/>
  <c r="E27" i="1"/>
  <c r="L27" i="1"/>
</calcChain>
</file>

<file path=xl/sharedStrings.xml><?xml version="1.0" encoding="utf-8"?>
<sst xmlns="http://schemas.openxmlformats.org/spreadsheetml/2006/main" count="802" uniqueCount="151">
  <si>
    <t>Introductie en context</t>
  </si>
  <si>
    <t>Waar mogelijk worden eventuele afhankelijkheden en toekomstperspectief geduid.</t>
  </si>
  <si>
    <t xml:space="preserve">Basisinformatie </t>
  </si>
  <si>
    <t>Toelichting</t>
  </si>
  <si>
    <t>Link Capaciteitswijzer</t>
  </si>
  <si>
    <t>https://opendata.fluvius.be/pages/map_perceel/</t>
  </si>
  <si>
    <t>Info mbt bieding procedure</t>
  </si>
  <si>
    <t>Link naar biedingsformuler</t>
  </si>
  <si>
    <t>https://partner.fluvius.be/nl/flexibility-service-provider/fallback-flex</t>
  </si>
  <si>
    <t>E-mail adres voor indienen van de biedingen en akkoord BRP</t>
  </si>
  <si>
    <t>FRPFlex@fluvius.be</t>
  </si>
  <si>
    <t>Toepasselijke versie productfiche</t>
  </si>
  <si>
    <t>V3.2</t>
  </si>
  <si>
    <t>Link naar toepasselijke productfiche</t>
  </si>
  <si>
    <t>Recurrente markten</t>
  </si>
  <si>
    <t>Zonefiches</t>
  </si>
  <si>
    <t>Gegevens marktvraag</t>
  </si>
  <si>
    <t>Disclaimer</t>
  </si>
  <si>
    <t>Alle gegevens vermeld op deze zonefiches zijn schattingen gebaseerd op de meest recente beschikbare data en inzichten. Deze informatie is louter indicatief, niet bindend, en kan worden aangepast naargelang de evolutie van de netwerksituatie.</t>
  </si>
  <si>
    <t>Identificatie zonefiche</t>
  </si>
  <si>
    <t>Status Markt</t>
  </si>
  <si>
    <t>Begin van de 1e biedingsperiode</t>
  </si>
  <si>
    <t>Congestiegebied</t>
  </si>
  <si>
    <t>Richting van het gevraagd volume</t>
  </si>
  <si>
    <t>Bijkomende beperking in investeringsjaar tgv investeringswerken op koppelpunt [u]
(indien van toepassing)</t>
  </si>
  <si>
    <t>Omschrijving van de investering op koppelpunt (indien van toepassing)</t>
  </si>
  <si>
    <t>Uitvoeringsjaar van de investering op koppelpunt (indien van toepassing)</t>
  </si>
  <si>
    <t>Start dienstverlenginsperiode</t>
  </si>
  <si>
    <t xml:space="preserve">Einde dienstverlenginsperiode </t>
  </si>
  <si>
    <t>Commentaren/toelichtingen</t>
  </si>
  <si>
    <t>Tijdens de realisatie van investeringen dient de reservecapaciteit ingezet te worden ten behoeve van de uitvoering der werken, dit mogelijks voor langere duurtijd dan de gemiddelde onbeschikbaarheid van dergelijke reserves. Dit kan aanleiding geven tot extra langdurige inzet van de beschikbare flexibiliteitsmiddelen in de zone.</t>
  </si>
  <si>
    <t>TS Damplein</t>
  </si>
  <si>
    <t>Down</t>
  </si>
  <si>
    <t>Versterking TS Damplein</t>
  </si>
  <si>
    <t>90 dagen na gunning van de markt of in overleg met bieder</t>
  </si>
  <si>
    <t>Open</t>
  </si>
  <si>
    <t>TS Gent St-Kruis-Wink</t>
  </si>
  <si>
    <t>Versterking TS Gent St-Kruis Wink</t>
  </si>
  <si>
    <t>TS Ieper-Noord</t>
  </si>
  <si>
    <t>Versterking TS Ieper- Noord</t>
  </si>
  <si>
    <t>TS Oostende Mercatorl</t>
  </si>
  <si>
    <t>Versterking TS Oostende Mercatorl</t>
  </si>
  <si>
    <t>TS Lombardsijde</t>
  </si>
  <si>
    <t>Versterking TS Lombardsijde</t>
  </si>
  <si>
    <t>TS Scheldelaan</t>
  </si>
  <si>
    <t>Versterking TS Scheldelaan</t>
  </si>
  <si>
    <t>Onderstaande lijst van zonefiches biedt een gedetailleerd overzicht van de geografische zones waar Fluvius flexibiliteit d.m.v. Fall-Back Flex (FBF) zoekt. Het doel is om potentiële deelnemers inzicht te geven in zowel de zone op zich als de nood aan flexibiliteitsvermogen dat Fluvius in die zone zoekt.</t>
  </si>
  <si>
    <t xml:space="preserve">Door het indienen van een bieding aanvaarden de inschrijvers onvoorwaardelijk de inhoud van de bijhorende opdrachtdocumenten, en de invulling van de plaatsingsprocedure (marktvraag) zoals deze in de opdrachtdocumenten  beschreven is, en aanvaarden zij zelf door de bepalingen ervan gebonden te zijn. De aanbesteder is niet gebonden door algemene verkoops- en/of leveringsvoorwaarden van de Flexibility Service Provider (FSP).  </t>
  </si>
  <si>
    <t>On hold</t>
  </si>
  <si>
    <t>Gevraagd flexibel vermogen [MVA]</t>
  </si>
  <si>
    <t>Extra informatie</t>
  </si>
  <si>
    <t>Te vervolledigen bij openen markt</t>
  </si>
  <si>
    <t>TS BEVEREN-WAAS 15KV</t>
  </si>
  <si>
    <t>TS KORTRIJK-OOST</t>
  </si>
  <si>
    <t>nee</t>
  </si>
  <si>
    <t>Louter informatief: indicatieve raming van het afregelvolume voor 2026, waaraan geen rechten of verplichtingen kunnen worden ontleend
[MVAh]</t>
  </si>
  <si>
    <t>Louter informatief: indicatieve raming van het afregelvolume voor 2027, waaraan geen rechten of verplichtingen kunnen worden ontleend
[MVAh]</t>
  </si>
  <si>
    <t>Louter informatief: indicatieve raming van het afregelvolume voor 2028, waaraan geen rechten of verplichtingen kunnen worden ontleend
[MVAh]</t>
  </si>
  <si>
    <t>Louter indicatieve en niet bindende schatting van het verwachte aantal MVAh dat zal moeten worden afgeregeld via fall-back-flex. 
Schatting gebaseerd op beschikbare (historische) data en aannames gemaakt ttv publicatie, komende van D/TNB. 
Gebruikte parameters zijn (oa) recente belastingsprofieldata van het congestiepunt, van toepassing zijnde belastingslimieten van het betrokken congestiepunt en gemiddelde onbeschikbaarheid van storingsreserves op gelijkaardige punten in het net. Gegeven het niet mogelijk is accuraat te voorspellen wat het toekomstig profiel is van de totaliteit der klanten op een punt in het net, zijn aannames inherent en is dit cijfer indicatief.</t>
  </si>
  <si>
    <t>De aansturing via Day Ahead wordt beschreven in de technische bijlage.
Deze laatste kan opgevraagd worden via: https://partner.fluvius.be/nl/technische-documenten/klantcabines</t>
  </si>
  <si>
    <t xml:space="preserve">Verplichte implementatie van Day Ahead sturing </t>
  </si>
  <si>
    <t>Einde van de 1e biedingsperiode</t>
  </si>
  <si>
    <t>Controleer via deze link naar de capaciteitswijzer of het adres van de gevraagde aansluiting binnen de juiste geografische zone valt:
1. Zoek het adres linksboven via ‘Zoek naar een locatie’ en klik het vervolgens aan.
2. In de pop‑up die verschijnt, wanneer op het relevante perceel wordt geklikt, moet de waarde bij ‘TS naam’ overeenkomen met de waarde in kolom Congestiegebied van de onderstaande tabel.</t>
  </si>
  <si>
    <r>
      <t xml:space="preserve">Biedingen kunnen worden ingediend door een ingevuld biedingsformulier te versturen, samen met een bewijs van het akkoord van uw Balancing Responsible Party (BRP) ikv deelname aan FBF. 
</t>
    </r>
    <r>
      <rPr>
        <i/>
        <sz val="12"/>
        <color rgb="FF000000"/>
        <rFont val="Arial"/>
        <family val="2"/>
      </rPr>
      <t xml:space="preserve">Ter referentie, fragment uit productfiche v3.2:
1.8 Settlement &amp; vergoeding - Financiële verantwoordelijkheid over gecreëerde onbalansen : 
'De FSP (in deze ook houder van het aansluitingscontract van het dienstverlenende aansluitingspunt) draagt zelf de financiële verantwoordelijkheid over de gecreëerde onbalans en maakt hiervoor 
afspraken met zijn (leverancier-)BRP.  ' </t>
    </r>
  </si>
  <si>
    <t xml:space="preserve">Elke lijn in onderstaande tabel, vertegenwoordigt een zonefiche. 
Alle zonefiches, betreffen afzonderlijke recurrente markten. 
Elke zonefiche kent een eerste datum van opening van een markt (= begin van de 1e biedingsperiode).
Elke afzonderlijke markt heeft een looptijd van 2 weken.  
Na deze 2 weken worden de afzonderlijke markten geëvalueerd (voor alle relevante zonefiches) en heropend tot de flexibiliteitsvraag van Fluvius ingevuld is of de flexibiliteitsvraag niet meer aan de orde is. 
Er is dus een recurrente tweewekelijkse heropening van een markt (en dus een biedperiode) voor elke zonefiche. 
Deze is recurrent tot flexnood voor Fluvius ingevuld of flexnood niet meer aan de orde is, bv.: vrijdag 3-4-26 12:00, vrijdag 17-4-26 12:00, vrijdag 3-5-26 12:00, ...
Recurrente tweewekelijkse sluiting van de biedperiode, bv.: vrijdag 17-4-26 12:00, vrijdag 3-5-26 12:00, vrijdag 20-5-26 12:00,...
Concreet fictief voorbeeld voor één zonefiche:
Begin van de 1e biedingsperiode : vrijdag 20-3-26 12:00
Einde van de 1e biedinsperiode : vrijdag 3-4-26 12:00
Indien op het einde van de eerte biedingsperiode (vrijdag 3-4-26 12:00) de behoefte niet werd ingevuld en deze nog steeds relevant is, begint een nieuwe biedingsperiode.
Begin van de nieuwe biedperiode: vrijdag 3-4-26 12:00
Einde van de nieuwe biedperiode: vrijdag 17-4-26 12:00
Indien op het einde van de eerte biedingsperiode (vrijdag 17-4-26 12:00) de behoefte niet werd ingevuld en deze nog steeds relevant is, begint een nieuwe biedingsperiode.
Begin van de nieuwe biedperiode: vrijdag 17-4-26 12:00
Einde van de nieuwe biedperiode: vrijdag 3-5-26 12:00
...
Dit proces wordt herhaald tot de behoefte ingevuld is of tot de behoefte niet meer relevant is voor Fluvius. Dit laatste kan bijvoorbeeld het geval zijn, wanneer een aanvraag voor een nieuwe aansluiting of een verzwaring door de klant wordt geannuleerd. 
In het onderstaande overzicht wordt in de kolom 'Status Markt' aangegeven of een markt open, gegund, on hold of geannuleerd is. 
Een markt kan on hold staan, wanneer nog niet alle info beschikbaar is bij Fluvius om de benodigde flexibiliteit ikv die Fall-BAck Flex markt te bepalen. Zodra deze beschikbaar is, wordt de markt geöpend. 
</t>
  </si>
  <si>
    <t>Versterking TS BEVEREN-WAAS 15KV</t>
  </si>
  <si>
    <t>TS Beveren-waas 15kV</t>
  </si>
  <si>
    <r>
      <t xml:space="preserve">Gegevens mbt bieding procedure en recurrente markten 
</t>
    </r>
    <r>
      <rPr>
        <b/>
        <sz val="14"/>
        <color theme="0"/>
        <rFont val="Arial"/>
        <family val="2"/>
      </rPr>
      <t>(Cfr toelichting hierboven onder 'Info mbt bieding procedure')</t>
    </r>
  </si>
  <si>
    <t>Versterking TS KORTRIJK-OOST</t>
  </si>
  <si>
    <t xml:space="preserve">Afregeling % tijd - koppelpunt 
</t>
  </si>
  <si>
    <t>flex % [Energie] - CAPAC hogerliggend</t>
  </si>
  <si>
    <t>Waarde in te vullen ifv positie tov drempels koppelpunt</t>
  </si>
  <si>
    <t>FLEX Afnam_Hogerliggend_[%]Energie</t>
  </si>
  <si>
    <t>In afwachting van Capac</t>
  </si>
  <si>
    <t xml:space="preserve">Te vervolledigen bij openen markt </t>
  </si>
  <si>
    <t>TS MACHELEN</t>
  </si>
  <si>
    <t>TS WICHELEN</t>
  </si>
  <si>
    <t xml:space="preserve">DISCLAIMER: </t>
  </si>
  <si>
    <t>Zoals beschreven in de VNR-beslissing over het 'Fall-Back Flex ' product (BESL-2026-33), dient te worden benadrukt dat “Fall-Back Flex” een tijdelijke oplossing is in afwachting van de daadwerkelijke praktijkimplementatie van het kader inzake tijdelijke flexibele aansluitingsovereenkomsten. 
Fluvius wijst eventuele deelnemers aan het product Fall-Back Flex er op dat zij door deelname aan Fall-BAck Flex, instappen in een tijdelijk product met beperkte garanties. 
Er dient op gewezen te worden dat dit finaal kader, waarbinnen de gecontracteerde flexibiliteit zal blijven gelden, op vandaag nog niet volledig is uitgewerkt.</t>
  </si>
  <si>
    <t>TS MUIZEN</t>
  </si>
  <si>
    <t>TS RUMBEKE</t>
  </si>
  <si>
    <t>TS GENT DRONGEN 36-12</t>
  </si>
  <si>
    <t>Versterking TS MUIZEN</t>
  </si>
  <si>
    <t>Versterking TS RUMBEKE</t>
  </si>
  <si>
    <t>Versterking TS GENT DRONGEN 36-12</t>
  </si>
  <si>
    <t>Oplossingsrichting voor congestie ongekend</t>
  </si>
  <si>
    <t>Onbepaald.
Standaard uitvoeringstermijn dient vastgelegd te worden in TRDE.</t>
  </si>
  <si>
    <t>Oplossingsrichting voor congestie nog ongekend</t>
  </si>
  <si>
    <t>Schatting van het jaarlijks maximaal verwachte afregelvolume [MVAh]</t>
  </si>
  <si>
    <t xml:space="preserve">Schatting gebaseerd op beschikbare (historische) data en aannames gemaakt ttv publicatie, komende van D/TNB. </t>
  </si>
  <si>
    <t>Gegund</t>
  </si>
  <si>
    <t>TS Bornem</t>
  </si>
  <si>
    <t>Versterking TS Bornem</t>
  </si>
  <si>
    <t>In overleg met bieder</t>
  </si>
  <si>
    <t>TS JABBEKE POST 36-11KV</t>
  </si>
  <si>
    <t>Versterking TS Kortrijk-Oost</t>
  </si>
  <si>
    <t>Versterking TS Jabbeke Post 36-11 kV</t>
  </si>
  <si>
    <t>5100000320</t>
  </si>
  <si>
    <t>452836632</t>
  </si>
  <si>
    <t>452868963</t>
  </si>
  <si>
    <t>452974733</t>
  </si>
  <si>
    <t>5100001119</t>
  </si>
  <si>
    <t>5100000987</t>
  </si>
  <si>
    <t>TS POPERINGE</t>
  </si>
  <si>
    <t>TS WESPELAAR</t>
  </si>
  <si>
    <t>TS BORNEM</t>
  </si>
  <si>
    <t>TS NOORDSCHOTE</t>
  </si>
  <si>
    <t>TS WALGOED</t>
  </si>
  <si>
    <t>452274702</t>
  </si>
  <si>
    <t>452488517</t>
  </si>
  <si>
    <t>452569148</t>
  </si>
  <si>
    <t>5100001014</t>
  </si>
  <si>
    <t>452834843</t>
  </si>
  <si>
    <t>452855295</t>
  </si>
  <si>
    <t>453013312</t>
  </si>
  <si>
    <t>452908465</t>
  </si>
  <si>
    <t>5100000278</t>
  </si>
  <si>
    <t>452845965</t>
  </si>
  <si>
    <t>5100000300</t>
  </si>
  <si>
    <t>452969703</t>
  </si>
  <si>
    <t>452847291</t>
  </si>
  <si>
    <t>452838651</t>
  </si>
  <si>
    <t>452833628</t>
  </si>
  <si>
    <t>453008630</t>
  </si>
  <si>
    <t>452986095</t>
  </si>
  <si>
    <t>5100000991</t>
  </si>
  <si>
    <t>452958144</t>
  </si>
  <si>
    <t>5100001026</t>
  </si>
  <si>
    <t>452880644</t>
  </si>
  <si>
    <t>5100000942</t>
  </si>
  <si>
    <t>5100001186</t>
  </si>
  <si>
    <t>452959085</t>
  </si>
  <si>
    <t>5100000052</t>
  </si>
  <si>
    <t>5100000254</t>
  </si>
  <si>
    <t>TS SITE ADEGEM</t>
  </si>
  <si>
    <t>TS DEINZE</t>
  </si>
  <si>
    <t>TS KOBBEGEM</t>
  </si>
  <si>
    <t>TS GAVERE</t>
  </si>
  <si>
    <t>TS IEPER-NOORD</t>
  </si>
  <si>
    <t>TS AALTER</t>
  </si>
  <si>
    <t>TS ZEDELGEM 3 - 11KV</t>
  </si>
  <si>
    <t>TS GENT WONDELGEM</t>
  </si>
  <si>
    <t>TS BEERSE TOT</t>
  </si>
  <si>
    <t>TS DESTELBERGEN</t>
  </si>
  <si>
    <t>TS GENT DESTELDONK</t>
  </si>
  <si>
    <t>TS BLANKENBERGE 36 11</t>
  </si>
  <si>
    <t>TS KONTICH</t>
  </si>
  <si>
    <t>Wordt meegedeeld in volgende update zonefiche</t>
  </si>
  <si>
    <t>Geen investering gepland</t>
  </si>
  <si>
    <t>geen investering gepland</t>
  </si>
  <si>
    <t>standaard doorlooptermijn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</si>
</sst>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3" x14ac:knownFonts="1">
    <font>
      <sz val="11"/>
      <color theme="1"/>
      <name val="Calibri"/>
      <family val="2"/>
      <scheme val="minor"/>
    </font>
    <font>
      <sz val="10"/>
      <color theme="1"/>
      <name val="Arial"/>
      <family val="2"/>
    </font>
    <font>
      <sz val="12"/>
      <color theme="1"/>
      <name val="Calibri"/>
      <family val="2"/>
      <scheme val="minor"/>
    </font>
    <font>
      <i/>
      <sz val="12"/>
      <color theme="1"/>
      <name val="Calibri"/>
      <family val="2"/>
      <scheme val="minor"/>
    </font>
    <font>
      <b/>
      <sz val="14"/>
      <color theme="1"/>
      <name val="Calibri"/>
      <family val="2"/>
      <scheme val="minor"/>
    </font>
    <font>
      <sz val="12"/>
      <name val="Arial"/>
      <family val="2"/>
    </font>
    <font>
      <b/>
      <sz val="12"/>
      <name val="Arial"/>
      <family val="2"/>
    </font>
    <font>
      <sz val="12"/>
      <color theme="1"/>
      <name val="Arial"/>
      <family val="2"/>
    </font>
    <font>
      <b/>
      <sz val="13"/>
      <color theme="0"/>
      <name val="Arial"/>
      <family val="2"/>
    </font>
    <font>
      <b/>
      <sz val="12"/>
      <color theme="1"/>
      <name val="Arial"/>
      <family val="2"/>
    </font>
    <font>
      <u/>
      <sz val="11"/>
      <color theme="10"/>
      <name val="Calibri"/>
      <family val="2"/>
      <scheme val="minor"/>
    </font>
    <font>
      <sz val="12"/>
      <color rgb="FF000000"/>
      <name val="Arial"/>
      <family val="2"/>
    </font>
    <font>
      <sz val="11"/>
      <name val="Arial"/>
      <family val="2"/>
    </font>
    <font>
      <b/>
      <sz val="16"/>
      <color theme="0"/>
      <name val="Arial"/>
      <family val="2"/>
    </font>
    <font>
      <b/>
      <sz val="16"/>
      <name val="Arial"/>
      <family val="2"/>
    </font>
    <font>
      <i/>
      <sz val="12"/>
      <color rgb="FF000000"/>
      <name val="Arial"/>
      <family val="2"/>
    </font>
    <font>
      <sz val="11"/>
      <color rgb="FFFF0000"/>
      <name val="Calibri"/>
      <family val="2"/>
      <scheme val="minor"/>
    </font>
    <font>
      <sz val="8"/>
      <name val="Calibri"/>
      <family val="2"/>
      <scheme val="minor"/>
    </font>
    <font>
      <b/>
      <i/>
      <sz val="16"/>
      <color theme="1"/>
      <name val="Arial"/>
      <family val="2"/>
    </font>
    <font>
      <b/>
      <sz val="14"/>
      <color theme="0"/>
      <name val="Arial"/>
      <family val="2"/>
    </font>
    <font>
      <b/>
      <sz val="22"/>
      <color theme="0"/>
      <name val="Arial"/>
      <family val="2"/>
    </font>
    <font>
      <b/>
      <sz val="16"/>
      <color theme="1"/>
      <name val="Calibri"/>
      <family val="2"/>
      <scheme val="minor"/>
    </font>
    <font>
      <sz val="14"/>
      <color theme="1"/>
      <name val="Calibri"/>
      <family val="2"/>
      <scheme val="minor"/>
    </font>
  </fonts>
  <fills count="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5" tint="-0.249977111117893"/>
        <bgColor indexed="64"/>
      </patternFill>
    </fill>
    <fill>
      <patternFill patternType="solid">
        <fgColor rgb="FF004C69"/>
        <bgColor indexed="64"/>
      </patternFill>
    </fill>
    <fill>
      <patternFill patternType="solid">
        <fgColor theme="4" tint="0.39997558519241921"/>
        <bgColor indexed="64"/>
      </patternFill>
    </fill>
    <fill>
      <patternFill patternType="solid">
        <fgColor rgb="FF92D050"/>
        <bgColor indexed="64"/>
      </patternFill>
    </fill>
  </fills>
  <borders count="32">
    <border>
      <left/>
      <right/>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top style="medium">
        <color indexed="64"/>
      </top>
      <bottom/>
      <diagonal/>
    </border>
    <border>
      <left style="medium">
        <color indexed="64"/>
      </left>
      <right/>
      <top style="medium">
        <color indexed="64"/>
      </top>
      <bottom/>
      <diagonal/>
    </border>
    <border>
      <left/>
      <right/>
      <top style="thin">
        <color indexed="64"/>
      </top>
      <bottom/>
      <diagonal/>
    </border>
    <border>
      <left/>
      <right/>
      <top style="thin">
        <color auto="1"/>
      </top>
      <bottom style="thin">
        <color auto="1"/>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3">
    <xf numFmtId="0" fontId="0" fillId="0" borderId="0"/>
    <xf numFmtId="0" fontId="10" fillId="0" borderId="0" applyNumberFormat="0" applyFill="0" applyBorder="0" applyAlignment="0" applyProtection="0"/>
    <xf numFmtId="0" fontId="1" fillId="0" borderId="0"/>
  </cellStyleXfs>
  <cellXfs count="96">
    <xf numFmtId="0" fontId="0" fillId="0" borderId="0" xfId="0"/>
    <xf numFmtId="0" fontId="2" fillId="0" borderId="3" xfId="0" applyFont="1" applyBorder="1" applyAlignment="1">
      <alignment wrapText="1"/>
    </xf>
    <xf numFmtId="14" fontId="2" fillId="0" borderId="3" xfId="0" applyNumberFormat="1" applyFont="1" applyBorder="1" applyAlignment="1">
      <alignment wrapText="1"/>
    </xf>
    <xf numFmtId="0" fontId="2" fillId="2" borderId="3" xfId="0" applyFont="1" applyFill="1" applyBorder="1" applyAlignment="1">
      <alignment wrapText="1"/>
    </xf>
    <xf numFmtId="1" fontId="2" fillId="0" borderId="3" xfId="0" applyNumberFormat="1" applyFont="1" applyBorder="1" applyAlignment="1">
      <alignment wrapText="1"/>
    </xf>
    <xf numFmtId="0" fontId="2" fillId="0" borderId="5" xfId="0" applyFont="1" applyBorder="1" applyAlignment="1">
      <alignment wrapText="1"/>
    </xf>
    <xf numFmtId="0" fontId="2" fillId="0" borderId="0" xfId="0" applyFont="1" applyAlignment="1">
      <alignment wrapText="1"/>
    </xf>
    <xf numFmtId="0" fontId="0" fillId="0" borderId="0" xfId="0" applyAlignment="1">
      <alignment wrapText="1"/>
    </xf>
    <xf numFmtId="0" fontId="6" fillId="0" borderId="15" xfId="0" applyFont="1" applyBorder="1" applyAlignment="1">
      <alignment vertical="top" wrapText="1"/>
    </xf>
    <xf numFmtId="0" fontId="6" fillId="0" borderId="15" xfId="0" applyFont="1" applyBorder="1" applyAlignment="1">
      <alignment horizontal="right" vertical="center" wrapText="1"/>
    </xf>
    <xf numFmtId="0" fontId="8" fillId="6" borderId="0" xfId="0" applyFont="1" applyFill="1" applyAlignment="1">
      <alignment horizontal="left" wrapText="1"/>
    </xf>
    <xf numFmtId="0" fontId="8" fillId="6" borderId="0" xfId="0" applyFont="1" applyFill="1" applyAlignment="1">
      <alignment horizontal="left" vertical="center"/>
    </xf>
    <xf numFmtId="0" fontId="9" fillId="0" borderId="15" xfId="0" applyFont="1" applyBorder="1" applyAlignment="1">
      <alignment vertical="top" wrapText="1"/>
    </xf>
    <xf numFmtId="0" fontId="8" fillId="6" borderId="0" xfId="0" applyFont="1" applyFill="1" applyAlignment="1">
      <alignment horizontal="left" vertical="center" wrapText="1"/>
    </xf>
    <xf numFmtId="0" fontId="8" fillId="6" borderId="0" xfId="0" applyFont="1" applyFill="1" applyAlignment="1">
      <alignment horizontal="left" vertical="top" wrapText="1"/>
    </xf>
    <xf numFmtId="0" fontId="4" fillId="4" borderId="17" xfId="0" applyFont="1" applyFill="1" applyBorder="1" applyAlignment="1">
      <alignment wrapText="1"/>
    </xf>
    <xf numFmtId="0" fontId="4" fillId="4" borderId="18" xfId="0" applyFont="1" applyFill="1" applyBorder="1" applyAlignment="1">
      <alignment wrapText="1"/>
    </xf>
    <xf numFmtId="164" fontId="2" fillId="0" borderId="3" xfId="0" applyNumberFormat="1" applyFont="1" applyBorder="1" applyAlignment="1">
      <alignment wrapText="1"/>
    </xf>
    <xf numFmtId="0" fontId="14" fillId="0" borderId="20" xfId="0" applyFont="1" applyBorder="1" applyAlignment="1">
      <alignment vertical="center" wrapText="1"/>
    </xf>
    <xf numFmtId="0" fontId="16" fillId="0" borderId="0" xfId="0" applyFont="1" applyAlignment="1">
      <alignment horizontal="left" vertical="top" wrapText="1"/>
    </xf>
    <xf numFmtId="0" fontId="16" fillId="0" borderId="0" xfId="0" applyFont="1" applyAlignment="1">
      <alignment horizontal="left" vertical="top"/>
    </xf>
    <xf numFmtId="0" fontId="16" fillId="0" borderId="0" xfId="0" applyFont="1"/>
    <xf numFmtId="0" fontId="16" fillId="0" borderId="0" xfId="0" applyFont="1" applyAlignment="1">
      <alignment vertical="top"/>
    </xf>
    <xf numFmtId="0" fontId="0" fillId="0" borderId="3" xfId="0" applyBorder="1"/>
    <xf numFmtId="14" fontId="2" fillId="0" borderId="4" xfId="0" applyNumberFormat="1" applyFont="1" applyBorder="1" applyAlignment="1">
      <alignment wrapText="1"/>
    </xf>
    <xf numFmtId="164" fontId="2" fillId="0" borderId="4" xfId="0" applyNumberFormat="1" applyFont="1" applyBorder="1" applyAlignment="1">
      <alignment wrapText="1"/>
    </xf>
    <xf numFmtId="0" fontId="0" fillId="0" borderId="5" xfId="0" applyBorder="1"/>
    <xf numFmtId="0" fontId="0" fillId="0" borderId="2" xfId="0" applyBorder="1"/>
    <xf numFmtId="0" fontId="2" fillId="0" borderId="23" xfId="0" applyFont="1" applyBorder="1" applyAlignment="1">
      <alignment wrapText="1"/>
    </xf>
    <xf numFmtId="14" fontId="2" fillId="0" borderId="23" xfId="0" applyNumberFormat="1" applyFont="1" applyBorder="1" applyAlignment="1">
      <alignment wrapText="1"/>
    </xf>
    <xf numFmtId="0" fontId="2" fillId="2" borderId="23" xfId="0" applyFont="1" applyFill="1" applyBorder="1" applyAlignment="1">
      <alignment wrapText="1"/>
    </xf>
    <xf numFmtId="14" fontId="2" fillId="0" borderId="1" xfId="0" applyNumberFormat="1" applyFont="1" applyBorder="1" applyAlignment="1">
      <alignment wrapText="1"/>
    </xf>
    <xf numFmtId="0" fontId="7" fillId="2" borderId="15" xfId="0" applyFont="1" applyFill="1" applyBorder="1" applyAlignment="1">
      <alignment vertical="center"/>
    </xf>
    <xf numFmtId="0" fontId="7" fillId="2" borderId="15" xfId="0" applyFont="1" applyFill="1" applyBorder="1" applyAlignment="1">
      <alignment wrapText="1"/>
    </xf>
    <xf numFmtId="0" fontId="0" fillId="2" borderId="0" xfId="0" applyFill="1"/>
    <xf numFmtId="0" fontId="0" fillId="2" borderId="0" xfId="0" applyFill="1" applyAlignment="1">
      <alignment vertical="top"/>
    </xf>
    <xf numFmtId="0" fontId="4" fillId="4" borderId="19" xfId="0" applyFont="1" applyFill="1" applyBorder="1" applyAlignment="1">
      <alignment wrapText="1"/>
    </xf>
    <xf numFmtId="22" fontId="2" fillId="0" borderId="3" xfId="0" applyNumberFormat="1" applyFont="1" applyBorder="1" applyAlignment="1">
      <alignment wrapText="1"/>
    </xf>
    <xf numFmtId="0" fontId="21" fillId="0" borderId="0" xfId="0" applyFont="1"/>
    <xf numFmtId="0" fontId="22" fillId="4" borderId="19" xfId="0" applyFont="1" applyFill="1" applyBorder="1"/>
    <xf numFmtId="0" fontId="3" fillId="3" borderId="24" xfId="0" applyFont="1" applyFill="1" applyBorder="1" applyAlignment="1">
      <alignment wrapText="1"/>
    </xf>
    <xf numFmtId="0" fontId="3" fillId="3" borderId="25" xfId="0" applyFont="1" applyFill="1" applyBorder="1"/>
    <xf numFmtId="0" fontId="2" fillId="0" borderId="4" xfId="0" applyFont="1" applyBorder="1"/>
    <xf numFmtId="0" fontId="2" fillId="0" borderId="2" xfId="0" applyFont="1" applyBorder="1" applyAlignment="1">
      <alignment wrapText="1"/>
    </xf>
    <xf numFmtId="0" fontId="2" fillId="0" borderId="1" xfId="0" applyFont="1" applyBorder="1"/>
    <xf numFmtId="0" fontId="3" fillId="3" borderId="26" xfId="0" applyFont="1" applyFill="1" applyBorder="1" applyAlignment="1">
      <alignment horizontal="center" vertical="center" wrapText="1"/>
    </xf>
    <xf numFmtId="0" fontId="3" fillId="3" borderId="27" xfId="0" applyFont="1" applyFill="1" applyBorder="1" applyAlignment="1">
      <alignment wrapText="1"/>
    </xf>
    <xf numFmtId="1" fontId="2" fillId="0" borderId="23" xfId="0" applyNumberFormat="1" applyFont="1" applyBorder="1" applyAlignment="1">
      <alignment wrapText="1"/>
    </xf>
    <xf numFmtId="0" fontId="2" fillId="0" borderId="3" xfId="0" applyFont="1" applyBorder="1" applyAlignment="1">
      <alignment horizontal="right" wrapText="1"/>
    </xf>
    <xf numFmtId="11" fontId="4" fillId="4" borderId="18" xfId="0" applyNumberFormat="1" applyFont="1" applyFill="1" applyBorder="1" applyAlignment="1">
      <alignment wrapText="1"/>
    </xf>
    <xf numFmtId="0" fontId="0" fillId="0" borderId="29" xfId="0" applyBorder="1"/>
    <xf numFmtId="0" fontId="2" fillId="0" borderId="30" xfId="0" applyFont="1" applyBorder="1" applyAlignment="1">
      <alignment horizontal="right" wrapText="1"/>
    </xf>
    <xf numFmtId="0" fontId="2" fillId="0" borderId="30" xfId="0" applyFont="1" applyBorder="1" applyAlignment="1">
      <alignment wrapText="1"/>
    </xf>
    <xf numFmtId="14" fontId="2" fillId="0" borderId="30" xfId="0" applyNumberFormat="1" applyFont="1" applyBorder="1" applyAlignment="1">
      <alignment wrapText="1"/>
    </xf>
    <xf numFmtId="1" fontId="2" fillId="0" borderId="30" xfId="0" applyNumberFormat="1" applyFont="1" applyBorder="1" applyAlignment="1">
      <alignment wrapText="1"/>
    </xf>
    <xf numFmtId="0" fontId="2" fillId="2" borderId="30" xfId="0" applyFont="1" applyFill="1" applyBorder="1" applyAlignment="1">
      <alignment wrapText="1"/>
    </xf>
    <xf numFmtId="14" fontId="2" fillId="0" borderId="31" xfId="0" applyNumberFormat="1" applyFont="1" applyBorder="1" applyAlignment="1">
      <alignment wrapText="1"/>
    </xf>
    <xf numFmtId="0" fontId="0" fillId="0" borderId="3" xfId="0" applyBorder="1" applyAlignment="1">
      <alignment horizontal="right"/>
    </xf>
    <xf numFmtId="0" fontId="2" fillId="2" borderId="3" xfId="0" applyFont="1" applyFill="1" applyBorder="1" applyAlignment="1">
      <alignment horizontal="right" wrapText="1"/>
    </xf>
    <xf numFmtId="164" fontId="0" fillId="0" borderId="3" xfId="0" applyNumberFormat="1" applyBorder="1"/>
    <xf numFmtId="164" fontId="2" fillId="0" borderId="30" xfId="0" applyNumberFormat="1" applyFont="1" applyBorder="1" applyAlignment="1">
      <alignment wrapText="1"/>
    </xf>
    <xf numFmtId="1" fontId="2" fillId="0" borderId="4" xfId="0" applyNumberFormat="1" applyFont="1" applyBorder="1" applyAlignment="1">
      <alignment wrapText="1"/>
    </xf>
    <xf numFmtId="0" fontId="0" fillId="0" borderId="23" xfId="0" applyBorder="1"/>
    <xf numFmtId="164" fontId="0" fillId="0" borderId="23" xfId="0" applyNumberFormat="1" applyBorder="1"/>
    <xf numFmtId="0" fontId="0" fillId="0" borderId="23" xfId="0" applyBorder="1" applyAlignment="1">
      <alignment horizontal="right"/>
    </xf>
    <xf numFmtId="14" fontId="2" fillId="0" borderId="3" xfId="0" applyNumberFormat="1" applyFont="1" applyBorder="1" applyAlignment="1">
      <alignment horizontal="right" wrapText="1"/>
    </xf>
    <xf numFmtId="0" fontId="11" fillId="0" borderId="14" xfId="0" applyFont="1" applyBorder="1" applyAlignment="1">
      <alignment horizontal="left" vertical="top" wrapText="1"/>
    </xf>
    <xf numFmtId="0" fontId="7" fillId="0" borderId="14" xfId="0" applyFont="1" applyBorder="1" applyAlignment="1">
      <alignment horizontal="left" vertical="top" wrapText="1"/>
    </xf>
    <xf numFmtId="0" fontId="7" fillId="0" borderId="16" xfId="0" applyFont="1" applyBorder="1" applyAlignment="1">
      <alignment horizontal="left" vertical="top" wrapText="1"/>
    </xf>
    <xf numFmtId="0" fontId="10" fillId="0" borderId="15" xfId="1" applyBorder="1" applyAlignment="1">
      <alignment horizontal="left" vertical="center" wrapText="1"/>
    </xf>
    <xf numFmtId="0" fontId="12" fillId="0" borderId="15" xfId="0" applyFont="1" applyBorder="1" applyAlignment="1">
      <alignment horizontal="left" vertical="top" wrapText="1"/>
    </xf>
    <xf numFmtId="0" fontId="5" fillId="0" borderId="15" xfId="0" applyFont="1" applyBorder="1" applyAlignment="1">
      <alignment horizontal="left" vertical="top" wrapText="1"/>
    </xf>
    <xf numFmtId="0" fontId="0" fillId="0" borderId="0" xfId="0" applyAlignment="1">
      <alignment horizontal="left" vertical="top" wrapText="1"/>
    </xf>
    <xf numFmtId="0" fontId="2" fillId="0" borderId="0" xfId="0" applyFont="1" applyAlignment="1">
      <alignment horizontal="left" vertical="top" wrapText="1"/>
    </xf>
    <xf numFmtId="0" fontId="2" fillId="0" borderId="0" xfId="0" quotePrefix="1" applyFont="1" applyAlignment="1">
      <alignment horizontal="left" vertical="top"/>
    </xf>
    <xf numFmtId="0" fontId="7" fillId="0" borderId="15" xfId="0" quotePrefix="1" applyFont="1" applyBorder="1" applyAlignment="1">
      <alignment horizontal="left" vertical="center" wrapText="1"/>
    </xf>
    <xf numFmtId="0" fontId="8" fillId="6" borderId="16" xfId="0" applyFont="1" applyFill="1" applyBorder="1" applyAlignment="1">
      <alignment horizontal="left" vertical="top" wrapText="1"/>
    </xf>
    <xf numFmtId="0" fontId="8" fillId="6" borderId="0" xfId="0" applyFont="1" applyFill="1" applyAlignment="1">
      <alignment horizontal="left" wrapText="1"/>
    </xf>
    <xf numFmtId="0" fontId="10" fillId="0" borderId="15" xfId="1" applyBorder="1" applyAlignment="1">
      <alignment horizontal="center" vertical="center" wrapText="1"/>
    </xf>
    <xf numFmtId="0" fontId="3" fillId="3" borderId="27" xfId="0" applyFont="1" applyFill="1" applyBorder="1" applyAlignment="1">
      <alignment horizontal="left" wrapText="1"/>
    </xf>
    <xf numFmtId="0" fontId="3" fillId="3" borderId="28" xfId="0" applyFont="1" applyFill="1" applyBorder="1" applyAlignment="1">
      <alignment horizontal="left" wrapText="1"/>
    </xf>
    <xf numFmtId="0" fontId="13" fillId="7" borderId="21" xfId="0" applyFont="1" applyFill="1" applyBorder="1" applyAlignment="1">
      <alignment horizontal="center" vertical="center" wrapText="1"/>
    </xf>
    <xf numFmtId="0" fontId="13" fillId="7" borderId="22" xfId="0" applyFont="1" applyFill="1" applyBorder="1" applyAlignment="1">
      <alignment horizontal="center" vertical="center" wrapText="1"/>
    </xf>
    <xf numFmtId="0" fontId="18" fillId="0" borderId="11" xfId="0" applyFont="1" applyBorder="1" applyAlignment="1">
      <alignment horizontal="left" vertical="center" wrapText="1"/>
    </xf>
    <xf numFmtId="0" fontId="18" fillId="0" borderId="10" xfId="0" applyFont="1" applyBorder="1" applyAlignment="1">
      <alignment horizontal="left" vertical="center" wrapText="1"/>
    </xf>
    <xf numFmtId="0" fontId="18" fillId="0" borderId="9" xfId="0" applyFont="1" applyBorder="1" applyAlignment="1">
      <alignment horizontal="left" vertical="center" wrapText="1"/>
    </xf>
    <xf numFmtId="0" fontId="13" fillId="8" borderId="8" xfId="0" applyFont="1" applyFill="1" applyBorder="1" applyAlignment="1">
      <alignment horizontal="center" vertical="center" wrapText="1"/>
    </xf>
    <xf numFmtId="0" fontId="13" fillId="8" borderId="7" xfId="0" applyFont="1" applyFill="1" applyBorder="1" applyAlignment="1">
      <alignment horizontal="center" vertical="center" wrapText="1"/>
    </xf>
    <xf numFmtId="0" fontId="13" fillId="8" borderId="6" xfId="0" applyFont="1" applyFill="1" applyBorder="1" applyAlignment="1">
      <alignment horizontal="center" vertical="center" wrapText="1"/>
    </xf>
    <xf numFmtId="0" fontId="20" fillId="6" borderId="13" xfId="0" applyFont="1" applyFill="1" applyBorder="1" applyAlignment="1">
      <alignment horizontal="center" vertical="center" wrapText="1"/>
    </xf>
    <xf numFmtId="0" fontId="20" fillId="6" borderId="11" xfId="0" applyFont="1" applyFill="1" applyBorder="1" applyAlignment="1">
      <alignment horizontal="center" vertical="center" wrapText="1"/>
    </xf>
    <xf numFmtId="0" fontId="13" fillId="5" borderId="13" xfId="0" applyFont="1" applyFill="1" applyBorder="1" applyAlignment="1">
      <alignment horizontal="center" vertical="center" wrapText="1"/>
    </xf>
    <xf numFmtId="0" fontId="13" fillId="5" borderId="12" xfId="0" applyFont="1" applyFill="1" applyBorder="1" applyAlignment="1">
      <alignment horizontal="center" vertical="center" wrapText="1"/>
    </xf>
    <xf numFmtId="0" fontId="13" fillId="5" borderId="11" xfId="0" applyFont="1" applyFill="1" applyBorder="1" applyAlignment="1">
      <alignment horizontal="center" vertical="center" wrapText="1"/>
    </xf>
    <xf numFmtId="0" fontId="13" fillId="5" borderId="10" xfId="0" applyFont="1" applyFill="1" applyBorder="1" applyAlignment="1">
      <alignment horizontal="center" vertical="center" wrapText="1"/>
    </xf>
    <xf numFmtId="0" fontId="13" fillId="5" borderId="9" xfId="0" applyFont="1" applyFill="1" applyBorder="1" applyAlignment="1">
      <alignment horizontal="center" vertical="center" wrapText="1"/>
    </xf>
  </cellXfs>
  <cellStyles count="3">
    <cellStyle name="Hyperlink" xfId="1" builtinId="8"/>
    <cellStyle name="Standaard" xfId="0" builtinId="0"/>
    <cellStyle name="Standaard 2" xfId="2" xr:uid="{77DE0A93-12B6-4BF6-A28E-E6B59B275DE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7</xdr:col>
      <xdr:colOff>165806</xdr:colOff>
      <xdr:row>3</xdr:row>
      <xdr:rowOff>56029</xdr:rowOff>
    </xdr:from>
    <xdr:ext cx="2086372" cy="1007475"/>
    <xdr:pic>
      <xdr:nvPicPr>
        <xdr:cNvPr id="4" name="Picture 2" descr="Mediagalerij: Fluvius imago &amp; brand">
          <a:extLst>
            <a:ext uri="{FF2B5EF4-FFF2-40B4-BE49-F238E27FC236}">
              <a16:creationId xmlns:a16="http://schemas.microsoft.com/office/drawing/2014/main" id="{C9B1878F-06E6-4C9E-8CE4-8B083180BC5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441541" y="1531470"/>
          <a:ext cx="2086372" cy="10074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ononline.sharepoint.com/sites/SWG00219/Shared%20Documents/11.%20Flex%20en%20Ecosysteem%20ontwikkeling/Fall-back-flex/Implementatie%20&amp;%20Design/Werkfolder%20Zonefiche/Markten%20online%20-%20werkmap/inschattingen%20overzicht.xlsx" TargetMode="External"/><Relationship Id="rId1" Type="http://schemas.openxmlformats.org/officeDocument/2006/relationships/externalLinkPath" Target="https://mononline.sharepoint.com/sites/SWG00219/Shared%20Documents/11.%20Flex%20en%20Ecosysteem%20ontwikkeling/Fall-back-flex/Implementatie%20&amp;%20Design/Werkfolder%20Zonefiche/Markten%20online%20-%20werkmap/inschattingen%20overzich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chattingenTSMVA"/>
      <sheetName val="Opvolging status on hold"/>
    </sheetNames>
    <sheetDataSet>
      <sheetData sheetId="0">
        <row r="5">
          <cell r="E5">
            <v>0.15</v>
          </cell>
          <cell r="F5">
            <v>3.04</v>
          </cell>
          <cell r="G5">
            <v>12.08</v>
          </cell>
        </row>
        <row r="6">
          <cell r="E6">
            <v>0</v>
          </cell>
          <cell r="F6">
            <v>0</v>
          </cell>
          <cell r="G6">
            <v>0.03</v>
          </cell>
        </row>
        <row r="8">
          <cell r="E8">
            <v>0</v>
          </cell>
          <cell r="F8">
            <v>0.47</v>
          </cell>
          <cell r="G8">
            <v>2.56</v>
          </cell>
        </row>
        <row r="9">
          <cell r="E9">
            <v>0</v>
          </cell>
          <cell r="F9">
            <v>0.13</v>
          </cell>
          <cell r="G9">
            <v>1.18</v>
          </cell>
        </row>
        <row r="12">
          <cell r="E12">
            <v>0</v>
          </cell>
          <cell r="F12">
            <v>0</v>
          </cell>
          <cell r="G12">
            <v>0</v>
          </cell>
        </row>
      </sheetData>
      <sheetData sheetId="1"/>
    </sheetDataSet>
  </externalBook>
</externalLink>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partner.fluvius.be/nl/flexibility-service-provider/fallback-flex" TargetMode="External"/><Relationship Id="rId2" Type="http://schemas.openxmlformats.org/officeDocument/2006/relationships/hyperlink" Target="https://partner.fluvius.be/nl/flexibility-service-provider/fallback-flex" TargetMode="External"/><Relationship Id="rId1" Type="http://schemas.openxmlformats.org/officeDocument/2006/relationships/hyperlink" Target="https://opendata.fluvius.be/pages/map_perceel/" TargetMode="External"/><Relationship Id="rId5" Type="http://schemas.openxmlformats.org/officeDocument/2006/relationships/drawing" Target="../drawings/drawing1.xml"/><Relationship Id="rId4" Type="http://schemas.openxmlformats.org/officeDocument/2006/relationships/hyperlink" Target="mailto:FRPFlex@fluvius.b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8D942-577A-4B1D-800B-E007AAF33821}">
  <dimension ref="A1:XFD81"/>
  <sheetViews>
    <sheetView tabSelected="1" topLeftCell="E15" zoomScaleNormal="85" workbookViewId="0">
      <selection activeCell="J15" sqref="J15"/>
    </sheetView>
  </sheetViews>
  <sheetFormatPr defaultRowHeight="15" x14ac:dyDescent="0.25"/>
  <cols>
    <col min="1" max="1" width="33.7109375" customWidth="1"/>
    <col min="2" max="3" width="30.7109375" customWidth="1"/>
    <col min="4" max="4" width="43.42578125" customWidth="1"/>
    <col min="5" max="5" width="40.28515625" customWidth="1"/>
    <col min="6" max="6" width="41.5703125" customWidth="1"/>
    <col min="7" max="7" width="38.5703125" customWidth="1"/>
    <col min="8" max="8" width="30.85546875" customWidth="1"/>
    <col min="9" max="9" width="45.85546875" customWidth="1"/>
    <col min="10" max="10" width="43.7109375" customWidth="1"/>
    <col min="11" max="11" width="43" customWidth="1"/>
    <col min="12" max="12" width="26.7109375" customWidth="1"/>
    <col min="13" max="13" width="37.28515625" customWidth="1"/>
    <col min="14" max="14" width="48.140625" customWidth="1"/>
    <col min="15" max="15" width="32.28515625" customWidth="1"/>
    <col min="16" max="18" width="36.7109375" customWidth="1"/>
    <col min="19" max="19" width="39.28515625" customWidth="1"/>
    <col min="22" max="22" width="49.28515625" customWidth="1"/>
    <col min="16383" max="16383" width="31.28515625" hidden="1" customWidth="1"/>
    <col min="16384" max="16384" width="55.42578125" hidden="1" customWidth="1"/>
  </cols>
  <sheetData>
    <row r="1" spans="1:16 16383:16383" ht="16.5" x14ac:dyDescent="0.25">
      <c r="A1" s="14" t="s">
        <v>77</v>
      </c>
      <c r="B1" s="13"/>
      <c r="C1" s="11"/>
      <c r="D1" s="10"/>
      <c r="E1" s="10"/>
      <c r="F1" s="10"/>
      <c r="G1" s="10"/>
    </row>
    <row r="2" spans="1:16 16383:16383" ht="84.75" customHeight="1" x14ac:dyDescent="0.25">
      <c r="A2" s="72" t="s">
        <v>78</v>
      </c>
      <c r="B2" s="72"/>
      <c r="C2" s="72"/>
      <c r="D2" s="72"/>
      <c r="E2" s="72"/>
      <c r="F2" s="72"/>
      <c r="G2" s="72"/>
    </row>
    <row r="4" spans="1:16 16383:16383" ht="16.5" x14ac:dyDescent="0.25">
      <c r="A4" s="14" t="s">
        <v>0</v>
      </c>
      <c r="B4" s="13"/>
      <c r="C4" s="11"/>
      <c r="D4" s="10"/>
      <c r="E4" s="10"/>
      <c r="F4" s="10"/>
      <c r="G4" s="10"/>
      <c r="H4" s="7"/>
      <c r="I4" s="7"/>
      <c r="J4" s="7"/>
      <c r="K4" s="7"/>
      <c r="L4" s="7"/>
      <c r="M4" s="7"/>
      <c r="N4" s="7"/>
      <c r="O4" s="7"/>
      <c r="P4" s="7"/>
      <c r="XFC4" s="7"/>
    </row>
    <row r="5" spans="1:16 16383:16383" ht="45" customHeight="1" x14ac:dyDescent="0.25">
      <c r="A5" s="73" t="s">
        <v>46</v>
      </c>
      <c r="B5" s="73"/>
      <c r="C5" s="73"/>
      <c r="D5" s="73"/>
      <c r="E5" s="73"/>
      <c r="F5" s="73"/>
      <c r="G5" s="73"/>
      <c r="H5" s="7"/>
      <c r="I5" s="7"/>
      <c r="J5" s="7"/>
      <c r="K5" s="7"/>
      <c r="L5" s="7"/>
      <c r="M5" s="7"/>
      <c r="N5" s="7"/>
      <c r="O5" s="7"/>
      <c r="P5" s="7"/>
      <c r="XFC5" s="7"/>
    </row>
    <row r="6" spans="1:16 16383:16383" ht="23.45" customHeight="1" x14ac:dyDescent="0.25">
      <c r="A6" s="74" t="s">
        <v>1</v>
      </c>
      <c r="B6" s="74"/>
      <c r="C6" s="74"/>
      <c r="D6" s="74"/>
      <c r="E6" s="74"/>
      <c r="F6" s="74"/>
      <c r="G6" s="74"/>
      <c r="H6" s="7"/>
      <c r="I6" s="7"/>
      <c r="J6" s="7"/>
      <c r="K6" s="7"/>
      <c r="L6" s="7"/>
      <c r="M6" s="7"/>
      <c r="N6" s="7"/>
      <c r="O6" s="7"/>
      <c r="P6" s="7"/>
      <c r="XFC6" s="7"/>
    </row>
    <row r="7" spans="1:16 16383:16383" ht="49.15" customHeight="1" x14ac:dyDescent="0.25">
      <c r="A7" s="73" t="s">
        <v>47</v>
      </c>
      <c r="B7" s="73"/>
      <c r="C7" s="73"/>
      <c r="D7" s="73"/>
      <c r="E7" s="73"/>
      <c r="F7" s="73"/>
      <c r="G7" s="73"/>
      <c r="H7" s="19"/>
      <c r="I7" s="7"/>
      <c r="J7" s="7"/>
      <c r="K7" s="7"/>
      <c r="L7" s="7"/>
      <c r="M7" s="7"/>
      <c r="N7" s="7"/>
      <c r="O7" s="7"/>
      <c r="P7" s="7"/>
      <c r="XFC7" s="7"/>
    </row>
    <row r="8" spans="1:16 16383:16383" ht="16.5" x14ac:dyDescent="0.25">
      <c r="A8" s="14" t="s">
        <v>2</v>
      </c>
      <c r="B8" s="13"/>
      <c r="C8" s="11"/>
      <c r="D8" s="10" t="s">
        <v>3</v>
      </c>
      <c r="E8" s="10"/>
      <c r="F8" s="10"/>
      <c r="G8" s="10"/>
      <c r="H8" s="7"/>
      <c r="I8" s="7"/>
      <c r="J8" s="7"/>
      <c r="K8" s="7"/>
      <c r="L8" s="7"/>
      <c r="M8" s="7"/>
      <c r="N8" s="7"/>
      <c r="O8" s="7"/>
      <c r="P8" s="7"/>
      <c r="XFC8" s="7"/>
    </row>
    <row r="9" spans="1:16 16383:16383" ht="105.75" customHeight="1" x14ac:dyDescent="0.25">
      <c r="A9" s="12" t="s">
        <v>4</v>
      </c>
      <c r="B9" s="78" t="s">
        <v>5</v>
      </c>
      <c r="C9" s="78"/>
      <c r="D9" s="75" t="s">
        <v>62</v>
      </c>
      <c r="E9" s="75"/>
      <c r="F9" s="75"/>
      <c r="G9" s="75"/>
    </row>
    <row r="10" spans="1:16 16383:16383" ht="16.5" x14ac:dyDescent="0.25">
      <c r="A10" s="76" t="s">
        <v>6</v>
      </c>
      <c r="B10" s="76"/>
      <c r="C10" s="11"/>
      <c r="D10" s="77" t="s">
        <v>3</v>
      </c>
      <c r="E10" s="77"/>
      <c r="F10" s="77"/>
      <c r="G10" s="77"/>
      <c r="H10" s="7"/>
      <c r="I10" s="7"/>
      <c r="J10" s="7"/>
      <c r="K10" s="7"/>
      <c r="L10" s="7"/>
      <c r="M10" s="7"/>
      <c r="N10" s="7"/>
      <c r="O10" s="7"/>
      <c r="P10" s="7"/>
      <c r="XFC10" s="7"/>
    </row>
    <row r="11" spans="1:16 16383:16383" ht="57.75" customHeight="1" x14ac:dyDescent="0.25">
      <c r="A11" s="8" t="s">
        <v>7</v>
      </c>
      <c r="B11" s="69" t="s">
        <v>8</v>
      </c>
      <c r="C11" s="69"/>
      <c r="D11" s="66" t="s">
        <v>63</v>
      </c>
      <c r="E11" s="67"/>
      <c r="F11" s="67"/>
      <c r="G11" s="67"/>
      <c r="H11" s="20"/>
    </row>
    <row r="12" spans="1:16 16383:16383" ht="64.900000000000006" customHeight="1" x14ac:dyDescent="0.25">
      <c r="A12" s="8" t="s">
        <v>9</v>
      </c>
      <c r="B12" s="69" t="s">
        <v>10</v>
      </c>
      <c r="C12" s="69"/>
      <c r="D12" s="68"/>
      <c r="E12" s="68"/>
      <c r="F12" s="68"/>
      <c r="G12" s="68"/>
      <c r="H12" s="22"/>
    </row>
    <row r="13" spans="1:16 16383:16383" ht="31.5" x14ac:dyDescent="0.25">
      <c r="A13" s="8" t="s">
        <v>11</v>
      </c>
      <c r="B13" s="9" t="s">
        <v>12</v>
      </c>
      <c r="C13" s="32"/>
      <c r="D13" s="33"/>
      <c r="E13" s="34"/>
      <c r="F13" s="34"/>
      <c r="G13" s="35"/>
    </row>
    <row r="14" spans="1:16 16383:16383" ht="68.45" customHeight="1" x14ac:dyDescent="0.25">
      <c r="A14" s="8" t="s">
        <v>13</v>
      </c>
      <c r="B14" s="69" t="s">
        <v>8</v>
      </c>
      <c r="C14" s="69"/>
      <c r="D14" s="33"/>
      <c r="E14" s="33"/>
      <c r="F14" s="33"/>
      <c r="G14" s="33"/>
      <c r="H14" s="20"/>
    </row>
    <row r="15" spans="1:16 16383:16383" ht="409.15" customHeight="1" x14ac:dyDescent="0.25">
      <c r="A15" s="8" t="s">
        <v>14</v>
      </c>
      <c r="B15" s="70" t="s">
        <v>64</v>
      </c>
      <c r="C15" s="71"/>
      <c r="D15" s="71"/>
      <c r="E15" s="71"/>
      <c r="F15" s="71"/>
      <c r="G15" s="71"/>
      <c r="H15" s="19"/>
      <c r="I15" s="7"/>
      <c r="J15" s="7"/>
      <c r="K15" s="7"/>
      <c r="L15" s="7"/>
      <c r="M15" s="7"/>
      <c r="N15" s="7"/>
      <c r="O15" s="7"/>
      <c r="P15" s="7"/>
      <c r="XFC15" s="7"/>
    </row>
    <row r="17" spans="1:18 16383:16384" ht="16.5" thickBot="1" x14ac:dyDescent="0.3">
      <c r="B17" s="21"/>
      <c r="E17" s="6"/>
    </row>
    <row r="18" spans="1:18 16383:16384" ht="50.45" customHeight="1" thickBot="1" x14ac:dyDescent="0.4">
      <c r="A18" s="89" t="s">
        <v>15</v>
      </c>
      <c r="B18" s="91" t="s">
        <v>67</v>
      </c>
      <c r="C18" s="92"/>
      <c r="D18" s="92"/>
      <c r="E18" s="92"/>
      <c r="F18" s="81" t="s">
        <v>16</v>
      </c>
      <c r="G18" s="82"/>
      <c r="H18" s="82"/>
      <c r="I18" s="82"/>
      <c r="J18" s="82"/>
      <c r="K18" s="82"/>
      <c r="L18" s="82"/>
      <c r="M18" s="82"/>
      <c r="N18" s="82"/>
      <c r="O18" s="82"/>
      <c r="P18" s="86" t="s">
        <v>50</v>
      </c>
      <c r="Q18" s="87"/>
      <c r="R18" s="88"/>
      <c r="XFC18" s="38"/>
      <c r="XFD18" s="38"/>
    </row>
    <row r="19" spans="1:18 16383:16384" ht="42.6" customHeight="1" thickBot="1" x14ac:dyDescent="0.4">
      <c r="A19" s="90"/>
      <c r="B19" s="93"/>
      <c r="C19" s="94"/>
      <c r="D19" s="94"/>
      <c r="E19" s="95"/>
      <c r="F19" s="18" t="s">
        <v>17</v>
      </c>
      <c r="G19" s="83" t="s">
        <v>18</v>
      </c>
      <c r="H19" s="84"/>
      <c r="I19" s="84"/>
      <c r="J19" s="84"/>
      <c r="K19" s="84"/>
      <c r="L19" s="84"/>
      <c r="M19" s="84"/>
      <c r="N19" s="84"/>
      <c r="O19" s="84"/>
      <c r="P19" s="84"/>
      <c r="Q19" s="84"/>
      <c r="R19" s="85"/>
      <c r="XFC19" s="38"/>
      <c r="XFD19" s="38"/>
    </row>
    <row r="20" spans="1:18 16383:16384" ht="132" thickBot="1" x14ac:dyDescent="0.35">
      <c r="A20" s="15"/>
      <c r="B20" s="16" t="s">
        <v>19</v>
      </c>
      <c r="C20" s="16" t="s">
        <v>20</v>
      </c>
      <c r="D20" s="16" t="s">
        <v>21</v>
      </c>
      <c r="E20" s="16" t="s">
        <v>61</v>
      </c>
      <c r="F20" s="16" t="s">
        <v>22</v>
      </c>
      <c r="G20" s="16" t="s">
        <v>23</v>
      </c>
      <c r="H20" s="16" t="s">
        <v>49</v>
      </c>
      <c r="I20" s="16" t="s">
        <v>88</v>
      </c>
      <c r="J20" s="16" t="s">
        <v>24</v>
      </c>
      <c r="K20" s="16" t="s">
        <v>25</v>
      </c>
      <c r="L20" s="16" t="s">
        <v>26</v>
      </c>
      <c r="M20" s="16" t="s">
        <v>27</v>
      </c>
      <c r="N20" s="16" t="s">
        <v>28</v>
      </c>
      <c r="O20" s="16" t="s">
        <v>60</v>
      </c>
      <c r="P20" s="49" t="s">
        <v>55</v>
      </c>
      <c r="Q20" s="16" t="s">
        <v>56</v>
      </c>
      <c r="R20" s="36" t="s">
        <v>57</v>
      </c>
      <c r="XFC20" s="15" t="s">
        <v>69</v>
      </c>
      <c r="XFD20" s="39" t="s">
        <v>70</v>
      </c>
    </row>
    <row r="21" spans="1:18 16383:16384" ht="173.25" customHeight="1" thickBot="1" x14ac:dyDescent="0.3">
      <c r="A21" s="45" t="s">
        <v>29</v>
      </c>
      <c r="B21" s="46"/>
      <c r="C21" s="46"/>
      <c r="D21" s="46"/>
      <c r="E21" s="46"/>
      <c r="F21" s="46"/>
      <c r="G21" s="46"/>
      <c r="H21" s="46"/>
      <c r="I21" s="46" t="s">
        <v>89</v>
      </c>
      <c r="J21" s="46" t="s">
        <v>30</v>
      </c>
      <c r="K21" s="46"/>
      <c r="L21" s="46"/>
      <c r="M21" s="46"/>
      <c r="N21" s="46"/>
      <c r="O21" s="46" t="s">
        <v>59</v>
      </c>
      <c r="P21" s="79" t="s">
        <v>58</v>
      </c>
      <c r="Q21" s="79"/>
      <c r="R21" s="80"/>
      <c r="XFC21" s="40" t="s">
        <v>71</v>
      </c>
      <c r="XFD21" s="41" t="s">
        <v>72</v>
      </c>
    </row>
    <row r="22" spans="1:18 16383:16384" ht="15.75" x14ac:dyDescent="0.25">
      <c r="A22" s="5"/>
      <c r="B22" s="1">
        <v>451707707</v>
      </c>
      <c r="C22" s="1" t="s">
        <v>90</v>
      </c>
      <c r="D22" s="2"/>
      <c r="E22" s="2"/>
      <c r="F22" s="1" t="s">
        <v>91</v>
      </c>
      <c r="G22" s="1" t="s">
        <v>32</v>
      </c>
      <c r="H22" s="17">
        <v>8</v>
      </c>
      <c r="I22" s="1">
        <v>2332</v>
      </c>
      <c r="J22" s="3">
        <v>1344</v>
      </c>
      <c r="K22" s="1" t="s">
        <v>92</v>
      </c>
      <c r="L22" s="1">
        <v>2030</v>
      </c>
      <c r="M22" s="1" t="s">
        <v>93</v>
      </c>
      <c r="N22" s="1">
        <v>2030</v>
      </c>
      <c r="O22" s="1" t="s">
        <v>54</v>
      </c>
      <c r="P22" s="2"/>
      <c r="Q22" s="2"/>
      <c r="R22" s="24"/>
      <c r="XFC22" s="5"/>
      <c r="XFD22" s="42"/>
    </row>
    <row r="23" spans="1:18 16383:16384" ht="31.5" x14ac:dyDescent="0.25">
      <c r="A23" s="5"/>
      <c r="B23" s="1">
        <v>452607104</v>
      </c>
      <c r="C23" s="1" t="s">
        <v>48</v>
      </c>
      <c r="D23" s="2" t="s">
        <v>51</v>
      </c>
      <c r="E23" s="2" t="s">
        <v>51</v>
      </c>
      <c r="F23" s="1" t="s">
        <v>31</v>
      </c>
      <c r="G23" s="1" t="s">
        <v>32</v>
      </c>
      <c r="H23" s="17">
        <v>1.5289999999999999</v>
      </c>
      <c r="I23" s="2" t="s">
        <v>51</v>
      </c>
      <c r="J23" s="3">
        <v>1344</v>
      </c>
      <c r="K23" s="1" t="s">
        <v>33</v>
      </c>
      <c r="L23" s="1">
        <v>2031</v>
      </c>
      <c r="M23" s="1" t="s">
        <v>34</v>
      </c>
      <c r="N23" s="65" t="s">
        <v>51</v>
      </c>
      <c r="O23" s="1" t="s">
        <v>54</v>
      </c>
      <c r="P23" s="2" t="s">
        <v>51</v>
      </c>
      <c r="Q23" s="2" t="s">
        <v>51</v>
      </c>
      <c r="R23" s="24" t="s">
        <v>51</v>
      </c>
      <c r="XFC23" s="5">
        <v>5</v>
      </c>
      <c r="XFD23" s="42" t="s">
        <v>73</v>
      </c>
    </row>
    <row r="24" spans="1:18 16383:16384" ht="46.5" customHeight="1" x14ac:dyDescent="0.25">
      <c r="A24" s="5"/>
      <c r="B24" s="1">
        <v>452838494</v>
      </c>
      <c r="C24" s="1" t="s">
        <v>35</v>
      </c>
      <c r="D24" s="37">
        <v>46108.5</v>
      </c>
      <c r="E24" s="37">
        <f>D24+14</f>
        <v>46122.5</v>
      </c>
      <c r="F24" s="1" t="s">
        <v>36</v>
      </c>
      <c r="G24" s="1" t="s">
        <v>32</v>
      </c>
      <c r="H24" s="17">
        <v>0.30099999999999999</v>
      </c>
      <c r="I24" s="4">
        <f>(XFC24+XFD24)/100*24*365*H24</f>
        <v>131.83800000000002</v>
      </c>
      <c r="J24" s="3">
        <v>1344</v>
      </c>
      <c r="K24" s="1" t="s">
        <v>37</v>
      </c>
      <c r="L24" s="1">
        <f>N24</f>
        <v>2029</v>
      </c>
      <c r="M24" s="1" t="s">
        <v>34</v>
      </c>
      <c r="N24" s="1">
        <v>2029</v>
      </c>
      <c r="O24" s="1" t="s">
        <v>54</v>
      </c>
      <c r="P24" s="17">
        <f>$H24*[1]InschattingenTSMVA!E$5</f>
        <v>4.5149999999999996E-2</v>
      </c>
      <c r="Q24" s="17">
        <f>$H24*[1]InschattingenTSMVA!F$5</f>
        <v>0.91503999999999996</v>
      </c>
      <c r="R24" s="25">
        <f>$H24*[1]InschattingenTSMVA!G$5</f>
        <v>3.6360799999999998</v>
      </c>
      <c r="XFC24" s="5">
        <v>5</v>
      </c>
      <c r="XFD24" s="42"/>
    </row>
    <row r="25" spans="1:18 16383:16384" ht="31.5" x14ac:dyDescent="0.25">
      <c r="A25" s="5"/>
      <c r="B25" s="1">
        <v>452922996</v>
      </c>
      <c r="C25" s="1" t="s">
        <v>35</v>
      </c>
      <c r="D25" s="37">
        <v>46108.5</v>
      </c>
      <c r="E25" s="37">
        <f>D25+14</f>
        <v>46122.5</v>
      </c>
      <c r="F25" s="1" t="s">
        <v>36</v>
      </c>
      <c r="G25" s="1" t="s">
        <v>32</v>
      </c>
      <c r="H25" s="17">
        <v>0.25</v>
      </c>
      <c r="I25" s="4">
        <f t="shared" ref="I25:I29" si="0">(XFC25+XFD25)/100*24*365*H25</f>
        <v>109.50000000000001</v>
      </c>
      <c r="J25" s="3">
        <v>1344</v>
      </c>
      <c r="K25" s="1" t="s">
        <v>37</v>
      </c>
      <c r="L25" s="1">
        <f>N25</f>
        <v>2029</v>
      </c>
      <c r="M25" s="1" t="s">
        <v>34</v>
      </c>
      <c r="N25" s="1">
        <v>2029</v>
      </c>
      <c r="O25" s="1" t="s">
        <v>54</v>
      </c>
      <c r="P25" s="17">
        <f>$H25*[1]InschattingenTSMVA!E$5</f>
        <v>3.7499999999999999E-2</v>
      </c>
      <c r="Q25" s="17">
        <f>$H25*[1]InschattingenTSMVA!F$5</f>
        <v>0.76</v>
      </c>
      <c r="R25" s="25">
        <f>$H25*[1]InschattingenTSMVA!G$5</f>
        <v>3.02</v>
      </c>
      <c r="XFC25" s="5">
        <v>5</v>
      </c>
      <c r="XFD25" s="42"/>
    </row>
    <row r="26" spans="1:18 16383:16384" ht="31.5" x14ac:dyDescent="0.25">
      <c r="A26" s="5"/>
      <c r="B26" s="1">
        <v>452997960</v>
      </c>
      <c r="C26" s="1" t="s">
        <v>35</v>
      </c>
      <c r="D26" s="37">
        <v>46108.5</v>
      </c>
      <c r="E26" s="37">
        <f>D26+14</f>
        <v>46122.5</v>
      </c>
      <c r="F26" s="1" t="s">
        <v>38</v>
      </c>
      <c r="G26" s="1" t="s">
        <v>32</v>
      </c>
      <c r="H26" s="17">
        <v>0.25</v>
      </c>
      <c r="I26" s="4">
        <f t="shared" si="0"/>
        <v>109.50000000000001</v>
      </c>
      <c r="J26" s="3">
        <v>1344</v>
      </c>
      <c r="K26" s="1" t="s">
        <v>39</v>
      </c>
      <c r="L26" s="1">
        <f>N26</f>
        <v>2031</v>
      </c>
      <c r="M26" s="1" t="s">
        <v>34</v>
      </c>
      <c r="N26" s="1">
        <v>2031</v>
      </c>
      <c r="O26" s="1" t="s">
        <v>54</v>
      </c>
      <c r="P26" s="17">
        <f>$H26*[1]InschattingenTSMVA!E$6</f>
        <v>0</v>
      </c>
      <c r="Q26" s="17">
        <f>$H26*[1]InschattingenTSMVA!F$6</f>
        <v>0</v>
      </c>
      <c r="R26" s="25">
        <f>$H26*[1]InschattingenTSMVA!G$6</f>
        <v>7.4999999999999997E-3</v>
      </c>
      <c r="XFC26" s="5">
        <v>5</v>
      </c>
      <c r="XFD26" s="42"/>
    </row>
    <row r="27" spans="1:18 16383:16384" ht="31.5" x14ac:dyDescent="0.25">
      <c r="A27" s="5"/>
      <c r="B27" s="1">
        <v>452846780</v>
      </c>
      <c r="C27" s="1" t="s">
        <v>35</v>
      </c>
      <c r="D27" s="37">
        <v>46108.5</v>
      </c>
      <c r="E27" s="37">
        <f>D27+14</f>
        <v>46122.5</v>
      </c>
      <c r="F27" s="1" t="s">
        <v>40</v>
      </c>
      <c r="G27" s="1" t="s">
        <v>32</v>
      </c>
      <c r="H27" s="17">
        <v>0.28699999999999998</v>
      </c>
      <c r="I27" s="4">
        <f t="shared" si="0"/>
        <v>125.706</v>
      </c>
      <c r="J27" s="3">
        <v>1344</v>
      </c>
      <c r="K27" s="1" t="s">
        <v>41</v>
      </c>
      <c r="L27" s="1">
        <f>N27</f>
        <v>2033</v>
      </c>
      <c r="M27" s="1" t="s">
        <v>34</v>
      </c>
      <c r="N27" s="1">
        <v>2033</v>
      </c>
      <c r="O27" s="1" t="s">
        <v>54</v>
      </c>
      <c r="P27" s="17">
        <f>$H27*[1]InschattingenTSMVA!E$9</f>
        <v>0</v>
      </c>
      <c r="Q27" s="17">
        <f>$H27*[1]InschattingenTSMVA!F$9</f>
        <v>3.7309999999999996E-2</v>
      </c>
      <c r="R27" s="25">
        <f>$H27*[1]InschattingenTSMVA!G$9</f>
        <v>0.33865999999999996</v>
      </c>
      <c r="XFC27" s="5">
        <v>5</v>
      </c>
      <c r="XFD27" s="42"/>
    </row>
    <row r="28" spans="1:18 16383:16384" ht="31.5" x14ac:dyDescent="0.25">
      <c r="A28" s="5"/>
      <c r="B28" s="1">
        <v>452360123</v>
      </c>
      <c r="C28" s="1" t="s">
        <v>90</v>
      </c>
      <c r="D28" s="37"/>
      <c r="E28" s="37"/>
      <c r="F28" s="1" t="s">
        <v>42</v>
      </c>
      <c r="G28" s="1" t="s">
        <v>32</v>
      </c>
      <c r="H28" s="17">
        <v>0.4</v>
      </c>
      <c r="I28" s="4">
        <f t="shared" si="0"/>
        <v>175.20000000000005</v>
      </c>
      <c r="J28" s="3">
        <v>1344</v>
      </c>
      <c r="K28" s="1" t="s">
        <v>43</v>
      </c>
      <c r="L28" s="1">
        <f>N28</f>
        <v>2031</v>
      </c>
      <c r="M28" s="1" t="s">
        <v>34</v>
      </c>
      <c r="N28" s="1">
        <v>2031</v>
      </c>
      <c r="O28" s="1" t="s">
        <v>54</v>
      </c>
      <c r="P28" s="17">
        <f>$H28*[1]InschattingenTSMVA!E$8</f>
        <v>0</v>
      </c>
      <c r="Q28" s="17">
        <f>$H28*[1]InschattingenTSMVA!F$8</f>
        <v>0.188</v>
      </c>
      <c r="R28" s="25">
        <f>$H28*[1]InschattingenTSMVA!G$8</f>
        <v>1.024</v>
      </c>
      <c r="XFC28" s="5">
        <v>5</v>
      </c>
      <c r="XFD28" s="42"/>
    </row>
    <row r="29" spans="1:18 16383:16384" ht="32.25" thickBot="1" x14ac:dyDescent="0.3">
      <c r="A29" s="5"/>
      <c r="B29" s="1">
        <v>451688918</v>
      </c>
      <c r="C29" s="1" t="s">
        <v>48</v>
      </c>
      <c r="D29" s="2" t="s">
        <v>51</v>
      </c>
      <c r="E29" s="2" t="s">
        <v>51</v>
      </c>
      <c r="F29" s="1" t="s">
        <v>44</v>
      </c>
      <c r="G29" s="1" t="s">
        <v>32</v>
      </c>
      <c r="H29" s="17">
        <v>4.9000000000000004</v>
      </c>
      <c r="I29" s="4">
        <f t="shared" si="0"/>
        <v>4292.4000000000005</v>
      </c>
      <c r="J29" s="3">
        <v>1344</v>
      </c>
      <c r="K29" s="1" t="s">
        <v>45</v>
      </c>
      <c r="L29" s="1">
        <v>2032</v>
      </c>
      <c r="M29" s="1" t="s">
        <v>34</v>
      </c>
      <c r="N29" s="2" t="s">
        <v>51</v>
      </c>
      <c r="O29" s="1" t="s">
        <v>54</v>
      </c>
      <c r="P29" s="2" t="s">
        <v>51</v>
      </c>
      <c r="Q29" s="2" t="s">
        <v>51</v>
      </c>
      <c r="R29" s="24" t="s">
        <v>51</v>
      </c>
      <c r="XFC29" s="43">
        <v>5</v>
      </c>
      <c r="XFD29" s="44">
        <v>5</v>
      </c>
    </row>
    <row r="30" spans="1:18 16383:16384" ht="31.5" x14ac:dyDescent="0.25">
      <c r="A30" s="26"/>
      <c r="B30" s="1">
        <v>452956280</v>
      </c>
      <c r="C30" s="1" t="s">
        <v>48</v>
      </c>
      <c r="D30" s="2" t="s">
        <v>51</v>
      </c>
      <c r="E30" s="2" t="s">
        <v>51</v>
      </c>
      <c r="F30" s="23" t="s">
        <v>66</v>
      </c>
      <c r="G30" s="1" t="s">
        <v>32</v>
      </c>
      <c r="H30" s="17">
        <v>1</v>
      </c>
      <c r="I30" s="2" t="s">
        <v>51</v>
      </c>
      <c r="J30" s="3">
        <v>1344</v>
      </c>
      <c r="K30" s="1" t="s">
        <v>65</v>
      </c>
      <c r="L30" s="1">
        <v>2029</v>
      </c>
      <c r="M30" s="1" t="s">
        <v>34</v>
      </c>
      <c r="N30" s="2" t="s">
        <v>51</v>
      </c>
      <c r="O30" s="1" t="s">
        <v>54</v>
      </c>
      <c r="P30" s="2" t="s">
        <v>51</v>
      </c>
      <c r="Q30" s="2" t="s">
        <v>51</v>
      </c>
      <c r="R30" s="24" t="s">
        <v>51</v>
      </c>
    </row>
    <row r="31" spans="1:18 16383:16384" ht="31.5" x14ac:dyDescent="0.25">
      <c r="A31" s="26"/>
      <c r="B31" s="1">
        <v>453011217</v>
      </c>
      <c r="C31" s="1" t="s">
        <v>48</v>
      </c>
      <c r="D31" s="2" t="s">
        <v>51</v>
      </c>
      <c r="E31" s="2" t="s">
        <v>51</v>
      </c>
      <c r="F31" s="23" t="s">
        <v>66</v>
      </c>
      <c r="G31" s="1" t="s">
        <v>32</v>
      </c>
      <c r="H31" s="17">
        <v>1</v>
      </c>
      <c r="I31" s="2" t="s">
        <v>51</v>
      </c>
      <c r="J31" s="3">
        <v>1344</v>
      </c>
      <c r="K31" s="1" t="s">
        <v>65</v>
      </c>
      <c r="L31" s="1">
        <v>2029</v>
      </c>
      <c r="M31" s="1" t="s">
        <v>34</v>
      </c>
      <c r="N31" s="2" t="s">
        <v>51</v>
      </c>
      <c r="O31" s="1" t="s">
        <v>54</v>
      </c>
      <c r="P31" s="2" t="s">
        <v>51</v>
      </c>
      <c r="Q31" s="2" t="s">
        <v>51</v>
      </c>
      <c r="R31" s="24" t="s">
        <v>51</v>
      </c>
    </row>
    <row r="32" spans="1:18 16383:16384" ht="31.5" x14ac:dyDescent="0.25">
      <c r="A32" s="26"/>
      <c r="B32" s="1">
        <v>452969821</v>
      </c>
      <c r="C32" s="1" t="s">
        <v>35</v>
      </c>
      <c r="D32" s="37">
        <v>46108.5</v>
      </c>
      <c r="E32" s="37">
        <f>D32+14</f>
        <v>46122.5</v>
      </c>
      <c r="F32" s="1" t="s">
        <v>42</v>
      </c>
      <c r="G32" s="1" t="s">
        <v>32</v>
      </c>
      <c r="H32" s="17">
        <v>0.24</v>
      </c>
      <c r="I32" s="4">
        <f>(XFC32+XFD32)/100*24*365*H32</f>
        <v>105.12</v>
      </c>
      <c r="J32" s="3">
        <v>1344</v>
      </c>
      <c r="K32" s="1" t="s">
        <v>43</v>
      </c>
      <c r="L32" s="1">
        <f>N32</f>
        <v>2031</v>
      </c>
      <c r="M32" s="1" t="s">
        <v>34</v>
      </c>
      <c r="N32" s="1">
        <v>2031</v>
      </c>
      <c r="O32" s="1" t="s">
        <v>54</v>
      </c>
      <c r="P32" s="17">
        <f>$H32*[1]InschattingenTSMVA!E$8</f>
        <v>0</v>
      </c>
      <c r="Q32" s="17">
        <f>$H32*[1]InschattingenTSMVA!F$8</f>
        <v>0.11279999999999998</v>
      </c>
      <c r="R32" s="25">
        <f>$H32*[1]InschattingenTSMVA!G$8</f>
        <v>0.61439999999999995</v>
      </c>
      <c r="XFC32" s="6">
        <v>5</v>
      </c>
    </row>
    <row r="33" spans="1:18 16383:16384" ht="31.5" x14ac:dyDescent="0.25">
      <c r="A33" s="26"/>
      <c r="B33" s="1">
        <v>452848393</v>
      </c>
      <c r="C33" s="1" t="s">
        <v>35</v>
      </c>
      <c r="D33" s="37">
        <v>46108.5</v>
      </c>
      <c r="E33" s="37">
        <f>D33+14</f>
        <v>46122.5</v>
      </c>
      <c r="F33" s="1" t="s">
        <v>36</v>
      </c>
      <c r="G33" s="1" t="s">
        <v>32</v>
      </c>
      <c r="H33" s="17">
        <v>0.29699999999999999</v>
      </c>
      <c r="I33" s="4">
        <f>(XFC33+XFD33)/100*24*365*H33</f>
        <v>130.08600000000001</v>
      </c>
      <c r="J33" s="3">
        <v>1344</v>
      </c>
      <c r="K33" s="1" t="s">
        <v>37</v>
      </c>
      <c r="L33" s="1">
        <f>N33</f>
        <v>2029</v>
      </c>
      <c r="M33" s="1" t="s">
        <v>34</v>
      </c>
      <c r="N33" s="1">
        <v>2029</v>
      </c>
      <c r="O33" s="1" t="s">
        <v>54</v>
      </c>
      <c r="P33" s="17">
        <f>$H33*[1]InschattingenTSMVA!E$5</f>
        <v>4.4549999999999999E-2</v>
      </c>
      <c r="Q33" s="17">
        <f>$H33*[1]InschattingenTSMVA!F$5</f>
        <v>0.90288000000000002</v>
      </c>
      <c r="R33" s="25">
        <f>$H33*[1]InschattingenTSMVA!G$5</f>
        <v>3.5877599999999998</v>
      </c>
      <c r="XFC33" s="6">
        <v>5</v>
      </c>
    </row>
    <row r="34" spans="1:18 16383:16384" ht="31.5" x14ac:dyDescent="0.25">
      <c r="A34" s="26"/>
      <c r="B34" s="1">
        <v>452669962</v>
      </c>
      <c r="C34" s="1" t="s">
        <v>48</v>
      </c>
      <c r="D34" s="2" t="s">
        <v>51</v>
      </c>
      <c r="E34" s="2" t="s">
        <v>51</v>
      </c>
      <c r="F34" s="1" t="s">
        <v>38</v>
      </c>
      <c r="G34" s="1" t="s">
        <v>32</v>
      </c>
      <c r="H34" s="17">
        <v>2.02</v>
      </c>
      <c r="I34" s="2" t="s">
        <v>51</v>
      </c>
      <c r="J34" s="3">
        <v>1344</v>
      </c>
      <c r="K34" s="1" t="s">
        <v>39</v>
      </c>
      <c r="L34" s="1">
        <v>2031</v>
      </c>
      <c r="M34" s="1" t="s">
        <v>34</v>
      </c>
      <c r="N34" s="2" t="s">
        <v>51</v>
      </c>
      <c r="O34" s="1" t="s">
        <v>54</v>
      </c>
      <c r="P34" s="2" t="s">
        <v>51</v>
      </c>
      <c r="Q34" s="2" t="s">
        <v>51</v>
      </c>
      <c r="R34" s="24" t="s">
        <v>51</v>
      </c>
    </row>
    <row r="35" spans="1:18 16383:16384" ht="31.5" x14ac:dyDescent="0.25">
      <c r="A35" s="50"/>
      <c r="B35" s="51">
        <v>452842046</v>
      </c>
      <c r="C35" s="52" t="s">
        <v>48</v>
      </c>
      <c r="D35" s="53" t="s">
        <v>51</v>
      </c>
      <c r="E35" s="53" t="s">
        <v>51</v>
      </c>
      <c r="F35" s="52" t="s">
        <v>52</v>
      </c>
      <c r="G35" s="52" t="s">
        <v>32</v>
      </c>
      <c r="H35" s="60" t="s">
        <v>51</v>
      </c>
      <c r="I35" s="54" t="s">
        <v>51</v>
      </c>
      <c r="J35" s="55">
        <v>1344</v>
      </c>
      <c r="K35" s="52" t="s">
        <v>65</v>
      </c>
      <c r="L35" s="52">
        <v>2029</v>
      </c>
      <c r="M35" s="52" t="s">
        <v>34</v>
      </c>
      <c r="N35" s="53" t="s">
        <v>51</v>
      </c>
      <c r="O35" s="52" t="s">
        <v>54</v>
      </c>
      <c r="P35" s="53" t="s">
        <v>51</v>
      </c>
      <c r="Q35" s="53" t="s">
        <v>51</v>
      </c>
      <c r="R35" s="56" t="s">
        <v>51</v>
      </c>
    </row>
    <row r="36" spans="1:18 16383:16384" ht="36.75" customHeight="1" x14ac:dyDescent="0.25">
      <c r="A36" s="26"/>
      <c r="B36" s="48">
        <v>452720760</v>
      </c>
      <c r="C36" s="1" t="s">
        <v>48</v>
      </c>
      <c r="D36" s="2" t="s">
        <v>51</v>
      </c>
      <c r="E36" s="2" t="s">
        <v>51</v>
      </c>
      <c r="F36" s="1" t="s">
        <v>53</v>
      </c>
      <c r="G36" s="1" t="s">
        <v>32</v>
      </c>
      <c r="H36" s="17">
        <v>1.5</v>
      </c>
      <c r="I36" s="4" t="s">
        <v>51</v>
      </c>
      <c r="J36" s="3">
        <v>1344</v>
      </c>
      <c r="K36" s="1" t="s">
        <v>68</v>
      </c>
      <c r="L36" s="1">
        <v>2031</v>
      </c>
      <c r="M36" s="1" t="s">
        <v>34</v>
      </c>
      <c r="N36" s="2" t="s">
        <v>51</v>
      </c>
      <c r="O36" s="1" t="s">
        <v>54</v>
      </c>
      <c r="P36" s="2" t="s">
        <v>51</v>
      </c>
      <c r="Q36" s="2" t="s">
        <v>51</v>
      </c>
      <c r="R36" s="24" t="s">
        <v>51</v>
      </c>
      <c r="XFC36" s="23"/>
      <c r="XFD36" s="23"/>
    </row>
    <row r="37" spans="1:18 16383:16384" ht="36.75" customHeight="1" x14ac:dyDescent="0.25">
      <c r="A37" s="26"/>
      <c r="B37" s="57">
        <v>452673799</v>
      </c>
      <c r="C37" s="1" t="s">
        <v>48</v>
      </c>
      <c r="D37" s="2" t="s">
        <v>74</v>
      </c>
      <c r="E37" s="2" t="s">
        <v>51</v>
      </c>
      <c r="F37" s="1" t="s">
        <v>75</v>
      </c>
      <c r="G37" s="1" t="s">
        <v>32</v>
      </c>
      <c r="H37" s="17">
        <v>3</v>
      </c>
      <c r="I37" s="4" t="s">
        <v>51</v>
      </c>
      <c r="J37" s="1" t="s">
        <v>85</v>
      </c>
      <c r="K37" s="1" t="s">
        <v>85</v>
      </c>
      <c r="L37" s="48" t="s">
        <v>51</v>
      </c>
      <c r="M37" s="1" t="s">
        <v>34</v>
      </c>
      <c r="N37" s="2" t="s">
        <v>51</v>
      </c>
      <c r="O37" s="1" t="s">
        <v>54</v>
      </c>
      <c r="P37" s="2" t="s">
        <v>51</v>
      </c>
      <c r="Q37" s="2" t="s">
        <v>51</v>
      </c>
      <c r="R37" s="24" t="s">
        <v>51</v>
      </c>
      <c r="XFC37" s="23">
        <v>5</v>
      </c>
      <c r="XFD37" s="23"/>
    </row>
    <row r="38" spans="1:18 16383:16384" ht="36.75" customHeight="1" x14ac:dyDescent="0.25">
      <c r="A38" s="26"/>
      <c r="B38" s="57">
        <v>453007375</v>
      </c>
      <c r="C38" s="1" t="s">
        <v>35</v>
      </c>
      <c r="D38" s="2">
        <v>46129.5</v>
      </c>
      <c r="E38" s="2">
        <v>46143.5</v>
      </c>
      <c r="F38" s="1" t="s">
        <v>42</v>
      </c>
      <c r="G38" s="1" t="s">
        <v>32</v>
      </c>
      <c r="H38" s="17">
        <v>0.23</v>
      </c>
      <c r="I38" s="4">
        <f>(XFC38+XFD38)/100*24*365*H38</f>
        <v>100.74000000000002</v>
      </c>
      <c r="J38" s="3">
        <v>1344</v>
      </c>
      <c r="K38" s="1" t="s">
        <v>43</v>
      </c>
      <c r="L38" s="58">
        <v>2031</v>
      </c>
      <c r="M38" s="1" t="s">
        <v>34</v>
      </c>
      <c r="N38" s="58">
        <v>2031</v>
      </c>
      <c r="O38" s="1" t="s">
        <v>54</v>
      </c>
      <c r="P38" s="17">
        <f>$H38*[1]InschattingenTSMVA!E$8</f>
        <v>0</v>
      </c>
      <c r="Q38" s="17">
        <f>$H38*[1]InschattingenTSMVA!F$8</f>
        <v>0.1081</v>
      </c>
      <c r="R38" s="25">
        <f>$H38*[1]InschattingenTSMVA!G$8</f>
        <v>0.58879999999999999</v>
      </c>
      <c r="XFC38" s="23">
        <v>5</v>
      </c>
      <c r="XFD38" s="23"/>
    </row>
    <row r="39" spans="1:18 16383:16384" ht="36.75" customHeight="1" x14ac:dyDescent="0.25">
      <c r="A39" s="26"/>
      <c r="B39" s="57">
        <v>452232422</v>
      </c>
      <c r="C39" s="1" t="s">
        <v>35</v>
      </c>
      <c r="D39" s="2">
        <v>46129.5</v>
      </c>
      <c r="E39" s="2">
        <v>46143.5</v>
      </c>
      <c r="F39" s="1" t="s">
        <v>36</v>
      </c>
      <c r="G39" s="1" t="s">
        <v>32</v>
      </c>
      <c r="H39" s="17">
        <v>0.75</v>
      </c>
      <c r="I39" s="4">
        <f>(XFC39+XFD39)/100*24*365*H39</f>
        <v>328.50000000000006</v>
      </c>
      <c r="J39" s="3">
        <v>1344</v>
      </c>
      <c r="K39" s="1" t="s">
        <v>37</v>
      </c>
      <c r="L39" s="58">
        <v>2029</v>
      </c>
      <c r="M39" s="1" t="s">
        <v>34</v>
      </c>
      <c r="N39" s="58">
        <v>2029</v>
      </c>
      <c r="O39" s="1" t="s">
        <v>54</v>
      </c>
      <c r="P39" s="17">
        <f>$H39*[1]InschattingenTSMVA!E$5</f>
        <v>0.11249999999999999</v>
      </c>
      <c r="Q39" s="17">
        <f>$H39*[1]InschattingenTSMVA!F$5</f>
        <v>2.2800000000000002</v>
      </c>
      <c r="R39" s="25">
        <f>$H39*[1]InschattingenTSMVA!G$5</f>
        <v>9.06</v>
      </c>
      <c r="XFC39" s="23">
        <v>5</v>
      </c>
      <c r="XFD39" s="23"/>
    </row>
    <row r="40" spans="1:18 16383:16384" ht="36.75" customHeight="1" x14ac:dyDescent="0.25">
      <c r="A40" s="26"/>
      <c r="B40" s="48">
        <v>452889486</v>
      </c>
      <c r="C40" s="1" t="s">
        <v>48</v>
      </c>
      <c r="D40" s="2" t="s">
        <v>74</v>
      </c>
      <c r="E40" s="2" t="s">
        <v>74</v>
      </c>
      <c r="F40" s="23" t="s">
        <v>79</v>
      </c>
      <c r="G40" s="1" t="s">
        <v>32</v>
      </c>
      <c r="H40" s="59">
        <v>0.4</v>
      </c>
      <c r="I40" s="4" t="s">
        <v>51</v>
      </c>
      <c r="J40" s="3">
        <v>1344</v>
      </c>
      <c r="K40" s="1" t="s">
        <v>82</v>
      </c>
      <c r="L40" s="2" t="s">
        <v>51</v>
      </c>
      <c r="M40" s="1" t="s">
        <v>34</v>
      </c>
      <c r="N40" s="2" t="s">
        <v>51</v>
      </c>
      <c r="O40" s="2" t="s">
        <v>51</v>
      </c>
      <c r="P40" s="2" t="s">
        <v>51</v>
      </c>
      <c r="Q40" s="2" t="s">
        <v>51</v>
      </c>
      <c r="R40" s="24" t="s">
        <v>51</v>
      </c>
      <c r="XFC40" s="23"/>
      <c r="XFD40" s="23"/>
    </row>
    <row r="41" spans="1:18 16383:16384" ht="36.75" customHeight="1" x14ac:dyDescent="0.25">
      <c r="A41" s="26"/>
      <c r="B41" s="57">
        <v>5100000119</v>
      </c>
      <c r="C41" s="1" t="s">
        <v>48</v>
      </c>
      <c r="D41" s="2" t="s">
        <v>74</v>
      </c>
      <c r="E41" s="2" t="s">
        <v>74</v>
      </c>
      <c r="F41" s="23" t="s">
        <v>80</v>
      </c>
      <c r="G41" s="1" t="s">
        <v>32</v>
      </c>
      <c r="H41" s="59">
        <v>0.4</v>
      </c>
      <c r="I41" s="4" t="s">
        <v>51</v>
      </c>
      <c r="J41" s="3">
        <v>1344</v>
      </c>
      <c r="K41" s="1" t="s">
        <v>83</v>
      </c>
      <c r="L41" s="2" t="s">
        <v>51</v>
      </c>
      <c r="M41" s="1" t="s">
        <v>34</v>
      </c>
      <c r="N41" s="2" t="s">
        <v>51</v>
      </c>
      <c r="O41" s="2" t="s">
        <v>51</v>
      </c>
      <c r="P41" s="2" t="s">
        <v>51</v>
      </c>
      <c r="Q41" s="2" t="s">
        <v>51</v>
      </c>
      <c r="R41" s="24" t="s">
        <v>51</v>
      </c>
      <c r="XFC41" s="23"/>
      <c r="XFD41" s="23"/>
    </row>
    <row r="42" spans="1:18 16383:16384" ht="48" customHeight="1" x14ac:dyDescent="0.25">
      <c r="A42" s="26"/>
      <c r="B42" s="57">
        <v>5100000388</v>
      </c>
      <c r="C42" s="1" t="s">
        <v>48</v>
      </c>
      <c r="D42" s="2" t="s">
        <v>74</v>
      </c>
      <c r="E42" s="2" t="s">
        <v>74</v>
      </c>
      <c r="F42" s="23" t="s">
        <v>76</v>
      </c>
      <c r="G42" s="1" t="s">
        <v>32</v>
      </c>
      <c r="H42" s="59">
        <v>1E-3</v>
      </c>
      <c r="I42" s="17">
        <f>(XFC42+XFD42)/100*24*365*H42</f>
        <v>0.43800000000000006</v>
      </c>
      <c r="J42" s="1" t="s">
        <v>87</v>
      </c>
      <c r="K42" s="1" t="s">
        <v>87</v>
      </c>
      <c r="L42" s="1" t="s">
        <v>87</v>
      </c>
      <c r="M42" s="1" t="s">
        <v>34</v>
      </c>
      <c r="N42" s="2" t="s">
        <v>86</v>
      </c>
      <c r="O42" s="1" t="s">
        <v>54</v>
      </c>
      <c r="P42" s="4">
        <f>$H42*[1]InschattingenTSMVA!E$12</f>
        <v>0</v>
      </c>
      <c r="Q42" s="4">
        <f>$H42*[1]InschattingenTSMVA!F$12</f>
        <v>0</v>
      </c>
      <c r="R42" s="61">
        <f>$H42*[1]InschattingenTSMVA!G$12</f>
        <v>0</v>
      </c>
      <c r="XFC42" s="23">
        <v>5</v>
      </c>
      <c r="XFD42" s="23"/>
    </row>
    <row r="43" spans="1:18 16383:16384" ht="36.75" customHeight="1" x14ac:dyDescent="0.25">
      <c r="A43" s="26"/>
      <c r="B43" s="57">
        <v>452973734</v>
      </c>
      <c r="C43" s="1" t="s">
        <v>48</v>
      </c>
      <c r="D43" s="2" t="s">
        <v>74</v>
      </c>
      <c r="E43" s="2" t="s">
        <v>74</v>
      </c>
      <c r="F43" s="23" t="s">
        <v>81</v>
      </c>
      <c r="G43" s="1" t="s">
        <v>32</v>
      </c>
      <c r="H43" s="59">
        <v>0.61699999999999999</v>
      </c>
      <c r="I43" s="4" t="s">
        <v>51</v>
      </c>
      <c r="J43" s="3">
        <v>1344</v>
      </c>
      <c r="K43" s="1" t="s">
        <v>84</v>
      </c>
      <c r="L43" s="2" t="s">
        <v>51</v>
      </c>
      <c r="M43" s="1" t="s">
        <v>34</v>
      </c>
      <c r="N43" s="2" t="s">
        <v>51</v>
      </c>
      <c r="O43" s="2" t="s">
        <v>51</v>
      </c>
      <c r="P43" s="2" t="s">
        <v>51</v>
      </c>
      <c r="Q43" s="2" t="s">
        <v>51</v>
      </c>
      <c r="R43" s="24" t="s">
        <v>51</v>
      </c>
      <c r="XFC43" s="23"/>
      <c r="XFD43" s="23"/>
    </row>
    <row r="44" spans="1:18 16383:16384" ht="48" customHeight="1" x14ac:dyDescent="0.25">
      <c r="A44" s="26"/>
      <c r="B44" s="57">
        <v>5100000632</v>
      </c>
      <c r="C44" s="1" t="s">
        <v>48</v>
      </c>
      <c r="D44" s="2" t="s">
        <v>74</v>
      </c>
      <c r="E44" s="2" t="s">
        <v>74</v>
      </c>
      <c r="F44" s="23" t="s">
        <v>53</v>
      </c>
      <c r="G44" s="1" t="s">
        <v>32</v>
      </c>
      <c r="H44" s="59">
        <v>0.63</v>
      </c>
      <c r="I44" s="4" t="s">
        <v>51</v>
      </c>
      <c r="J44" s="1">
        <v>1344</v>
      </c>
      <c r="K44" s="1" t="s">
        <v>95</v>
      </c>
      <c r="L44" s="1">
        <v>2031</v>
      </c>
      <c r="M44" s="1" t="s">
        <v>34</v>
      </c>
      <c r="N44" s="1">
        <v>2031</v>
      </c>
      <c r="O44" s="2" t="s">
        <v>51</v>
      </c>
      <c r="P44" s="2" t="s">
        <v>51</v>
      </c>
      <c r="Q44" s="2" t="s">
        <v>51</v>
      </c>
      <c r="R44" s="24" t="s">
        <v>51</v>
      </c>
      <c r="XFC44" s="23"/>
      <c r="XFD44" s="23"/>
    </row>
    <row r="45" spans="1:18 16383:16384" ht="36.75" customHeight="1" thickBot="1" x14ac:dyDescent="0.3">
      <c r="A45" s="27"/>
      <c r="B45" s="64">
        <v>5100001022</v>
      </c>
      <c r="C45" s="28" t="s">
        <v>48</v>
      </c>
      <c r="D45" s="29" t="s">
        <v>74</v>
      </c>
      <c r="E45" s="29" t="s">
        <v>74</v>
      </c>
      <c r="F45" s="62" t="s">
        <v>94</v>
      </c>
      <c r="G45" s="28" t="s">
        <v>32</v>
      </c>
      <c r="H45" s="63">
        <v>0.4</v>
      </c>
      <c r="I45" s="47" t="s">
        <v>51</v>
      </c>
      <c r="J45" s="30">
        <v>1344</v>
      </c>
      <c r="K45" s="28" t="s">
        <v>96</v>
      </c>
      <c r="L45" s="28">
        <v>2029</v>
      </c>
      <c r="M45" s="28" t="s">
        <v>34</v>
      </c>
      <c r="N45" s="28">
        <v>2029</v>
      </c>
      <c r="O45" s="29" t="s">
        <v>51</v>
      </c>
      <c r="P45" s="29" t="s">
        <v>51</v>
      </c>
      <c r="Q45" s="29" t="s">
        <v>51</v>
      </c>
      <c r="R45" s="31" t="s">
        <v>51</v>
      </c>
      <c r="XFC45" s="23"/>
      <c r="XFD45" s="23"/>
    </row>
    <row r="46" spans="1:18 16383:16384" ht="36.75" customHeight="1" x14ac:dyDescent="0.25">
      <c r="A46" s="26"/>
      <c r="B46" s="57" t="s">
        <v>97</v>
      </c>
      <c r="C46" s="1" t="s">
        <v>48</v>
      </c>
      <c r="D46" s="2" t="s">
        <v>74</v>
      </c>
      <c r="E46" s="2" t="s">
        <v>74</v>
      </c>
      <c r="F46" s="2" t="s">
        <v>103</v>
      </c>
      <c r="G46" s="1" t="s">
        <v>32</v>
      </c>
      <c r="H46" s="17">
        <v>0.11</v>
      </c>
      <c r="I46" s="4" t="s">
        <v>51</v>
      </c>
      <c r="J46" s="4" t="s">
        <v>51</v>
      </c>
      <c r="K46" s="4" t="s">
        <v>51</v>
      </c>
      <c r="L46" s="4" t="s">
        <v>51</v>
      </c>
      <c r="M46" s="1" t="s">
        <v>34</v>
      </c>
      <c r="N46" s="4" t="s">
        <v>51</v>
      </c>
      <c r="O46" s="4" t="s">
        <v>51</v>
      </c>
      <c r="P46" s="4" t="s">
        <v>51</v>
      </c>
      <c r="Q46" s="4" t="s">
        <v>51</v>
      </c>
      <c r="R46" s="4" t="s">
        <v>51</v>
      </c>
      <c r="XFC46" s="23">
        <v>5</v>
      </c>
      <c r="XFD46" s="23"/>
    </row>
    <row r="47" spans="1:18 16383:16384" ht="36.75" customHeight="1" x14ac:dyDescent="0.25">
      <c r="A47" s="26"/>
      <c r="B47" s="57" t="s">
        <v>98</v>
      </c>
      <c r="C47" s="1" t="s">
        <v>48</v>
      </c>
      <c r="D47" s="2" t="s">
        <v>74</v>
      </c>
      <c r="E47" s="2" t="s">
        <v>74</v>
      </c>
      <c r="F47" s="2" t="s">
        <v>104</v>
      </c>
      <c r="G47" s="1" t="s">
        <v>32</v>
      </c>
      <c r="H47" s="17">
        <v>0.33700000000000002</v>
      </c>
      <c r="I47" s="4" t="s">
        <v>51</v>
      </c>
      <c r="J47" s="4" t="s">
        <v>51</v>
      </c>
      <c r="K47" s="4" t="s">
        <v>51</v>
      </c>
      <c r="L47" s="4" t="s">
        <v>51</v>
      </c>
      <c r="M47" s="1" t="s">
        <v>34</v>
      </c>
      <c r="N47" s="4" t="s">
        <v>51</v>
      </c>
      <c r="O47" s="4" t="s">
        <v>51</v>
      </c>
      <c r="P47" s="4" t="s">
        <v>51</v>
      </c>
      <c r="Q47" s="4" t="s">
        <v>51</v>
      </c>
      <c r="R47" s="4" t="s">
        <v>51</v>
      </c>
      <c r="XFC47" s="23">
        <v>5</v>
      </c>
      <c r="XFD47" s="23"/>
    </row>
    <row r="48" spans="1:18 16383:16384" ht="36.75" customHeight="1" thickBot="1" x14ac:dyDescent="0.3">
      <c r="A48" s="26"/>
      <c r="B48" s="57" t="s">
        <v>99</v>
      </c>
      <c r="C48" s="1" t="s">
        <v>48</v>
      </c>
      <c r="D48" s="2" t="s">
        <v>74</v>
      </c>
      <c r="E48" s="2" t="s">
        <v>74</v>
      </c>
      <c r="F48" s="2" t="s">
        <v>105</v>
      </c>
      <c r="G48" s="1" t="s">
        <v>32</v>
      </c>
      <c r="H48" s="59">
        <v>0.25</v>
      </c>
      <c r="I48" s="47" t="s">
        <v>51</v>
      </c>
      <c r="J48" s="47" t="s">
        <v>51</v>
      </c>
      <c r="K48" s="47" t="s">
        <v>51</v>
      </c>
      <c r="L48" s="47" t="s">
        <v>51</v>
      </c>
      <c r="M48" s="1" t="s">
        <v>34</v>
      </c>
      <c r="N48" s="47" t="s">
        <v>51</v>
      </c>
      <c r="O48" s="47" t="s">
        <v>51</v>
      </c>
      <c r="P48" s="47" t="s">
        <v>51</v>
      </c>
      <c r="Q48" s="47" t="s">
        <v>51</v>
      </c>
      <c r="R48" s="47" t="s">
        <v>51</v>
      </c>
      <c r="XFC48" s="23"/>
      <c r="XFD48" s="23"/>
    </row>
    <row r="49" spans="1:18 16383:16384" ht="36.75" customHeight="1" thickBot="1" x14ac:dyDescent="0.3">
      <c r="A49" s="26"/>
      <c r="B49" s="57" t="s">
        <v>100</v>
      </c>
      <c r="C49" s="1" t="s">
        <v>48</v>
      </c>
      <c r="D49" s="2" t="s">
        <v>74</v>
      </c>
      <c r="E49" s="2" t="s">
        <v>74</v>
      </c>
      <c r="F49" s="2" t="s">
        <v>104</v>
      </c>
      <c r="G49" s="1" t="s">
        <v>32</v>
      </c>
      <c r="H49" s="59">
        <v>0.25</v>
      </c>
      <c r="I49" s="4" t="s">
        <v>51</v>
      </c>
      <c r="J49" s="4" t="s">
        <v>51</v>
      </c>
      <c r="K49" s="4" t="s">
        <v>51</v>
      </c>
      <c r="L49" s="4" t="s">
        <v>51</v>
      </c>
      <c r="M49" s="28" t="s">
        <v>34</v>
      </c>
      <c r="N49" s="4" t="s">
        <v>51</v>
      </c>
      <c r="O49" s="4" t="s">
        <v>51</v>
      </c>
      <c r="P49" s="4" t="s">
        <v>51</v>
      </c>
      <c r="Q49" s="4" t="s">
        <v>51</v>
      </c>
      <c r="R49" s="4" t="s">
        <v>51</v>
      </c>
      <c r="XFC49" s="23"/>
      <c r="XFD49" s="23"/>
    </row>
    <row r="50" spans="1:18 16383:16384" ht="48" customHeight="1" thickBot="1" x14ac:dyDescent="0.3">
      <c r="A50" s="26"/>
      <c r="B50" s="57" t="s">
        <v>101</v>
      </c>
      <c r="C50" s="1" t="s">
        <v>48</v>
      </c>
      <c r="D50" s="29" t="s">
        <v>74</v>
      </c>
      <c r="E50" s="29" t="s">
        <v>74</v>
      </c>
      <c r="F50" s="29" t="s">
        <v>106</v>
      </c>
      <c r="G50" s="1" t="s">
        <v>32</v>
      </c>
      <c r="H50" s="59">
        <v>0.13300000000000001</v>
      </c>
      <c r="I50" s="4" t="s">
        <v>51</v>
      </c>
      <c r="J50" s="4" t="s">
        <v>51</v>
      </c>
      <c r="K50" s="4" t="s">
        <v>51</v>
      </c>
      <c r="L50" s="4" t="s">
        <v>51</v>
      </c>
      <c r="M50" s="1" t="s">
        <v>34</v>
      </c>
      <c r="N50" s="4" t="s">
        <v>51</v>
      </c>
      <c r="O50" s="4" t="s">
        <v>51</v>
      </c>
      <c r="P50" s="4" t="s">
        <v>51</v>
      </c>
      <c r="Q50" s="4" t="s">
        <v>51</v>
      </c>
      <c r="R50" s="4" t="s">
        <v>51</v>
      </c>
      <c r="XFC50" s="23">
        <v>5</v>
      </c>
      <c r="XFD50" s="23"/>
    </row>
    <row r="51" spans="1:18 16383:16384" ht="36.75" customHeight="1" thickBot="1" x14ac:dyDescent="0.3">
      <c r="A51" s="26"/>
      <c r="B51" s="48" t="s">
        <v>102</v>
      </c>
      <c r="C51" s="1" t="s">
        <v>48</v>
      </c>
      <c r="D51" s="29" t="s">
        <v>74</v>
      </c>
      <c r="E51" s="29" t="s">
        <v>74</v>
      </c>
      <c r="F51" s="1" t="s">
        <v>107</v>
      </c>
      <c r="G51" s="1" t="s">
        <v>32</v>
      </c>
      <c r="H51" s="17">
        <v>0.63</v>
      </c>
      <c r="I51" s="4" t="s">
        <v>51</v>
      </c>
      <c r="J51" s="4" t="s">
        <v>51</v>
      </c>
      <c r="K51" s="4" t="s">
        <v>51</v>
      </c>
      <c r="L51" s="4" t="s">
        <v>51</v>
      </c>
      <c r="M51" s="1" t="s">
        <v>34</v>
      </c>
      <c r="N51" s="4" t="s">
        <v>51</v>
      </c>
      <c r="O51" s="4" t="s">
        <v>51</v>
      </c>
      <c r="P51" s="4" t="s">
        <v>51</v>
      </c>
      <c r="Q51" s="4" t="s">
        <v>51</v>
      </c>
      <c r="R51" s="4" t="s">
        <v>51</v>
      </c>
      <c r="XFC51" s="23"/>
      <c r="XFD51" s="23"/>
    </row>
    <row r="52" spans="1:18 16383:16384" ht="36.75" customHeight="1" x14ac:dyDescent="0.25">
      <c r="A52" s="26"/>
      <c r="B52" s="48" t="s">
        <v>108</v>
      </c>
      <c r="C52" s="1" t="s">
        <v>48</v>
      </c>
      <c r="D52" s="2" t="s">
        <v>74</v>
      </c>
      <c r="E52" s="2" t="s">
        <v>74</v>
      </c>
      <c r="F52" s="1" t="s">
        <v>134</v>
      </c>
      <c r="G52" s="1" t="s">
        <v>32</v>
      </c>
      <c r="H52" s="17">
        <v>1</v>
      </c>
      <c r="I52" s="4" t="s">
        <v>51</v>
      </c>
      <c r="J52" s="4" t="s">
        <v>51</v>
      </c>
      <c r="K52" s="4" t="s">
        <v>51</v>
      </c>
      <c r="L52" s="4" t="s">
        <v>51</v>
      </c>
      <c r="M52" s="1" t="s">
        <v>34</v>
      </c>
      <c r="N52" s="4" t="s">
        <v>51</v>
      </c>
      <c r="O52" s="4" t="s">
        <v>51</v>
      </c>
      <c r="P52" s="4" t="s">
        <v>51</v>
      </c>
      <c r="Q52" s="4" t="s">
        <v>51</v>
      </c>
      <c r="R52" s="4" t="s">
        <v>51</v>
      </c>
      <c r="XFC52" s="23">
        <v>5</v>
      </c>
      <c r="XFD52" s="23"/>
    </row>
    <row r="53" spans="1:18 16383:16384" ht="36.75" customHeight="1" x14ac:dyDescent="0.25">
      <c r="A53" s="26"/>
      <c r="B53" s="48" t="s">
        <v>109</v>
      </c>
      <c r="C53" s="1" t="s">
        <v>48</v>
      </c>
      <c r="D53" s="2" t="s">
        <v>74</v>
      </c>
      <c r="E53" s="2" t="s">
        <v>74</v>
      </c>
      <c r="F53" s="1" t="s">
        <v>135</v>
      </c>
      <c r="G53" s="1" t="s">
        <v>32</v>
      </c>
      <c r="H53" s="17">
        <v>0.1</v>
      </c>
      <c r="I53" s="4" t="s">
        <v>51</v>
      </c>
      <c r="J53" s="4" t="s">
        <v>51</v>
      </c>
      <c r="K53" s="4" t="s">
        <v>51</v>
      </c>
      <c r="L53" s="4" t="s">
        <v>51</v>
      </c>
      <c r="M53" s="1" t="s">
        <v>34</v>
      </c>
      <c r="N53" s="4" t="s">
        <v>51</v>
      </c>
      <c r="O53" s="4" t="s">
        <v>51</v>
      </c>
      <c r="P53" s="4" t="s">
        <v>51</v>
      </c>
      <c r="Q53" s="4" t="s">
        <v>51</v>
      </c>
      <c r="R53" s="4" t="s">
        <v>51</v>
      </c>
      <c r="XFC53" s="23">
        <v>5</v>
      </c>
      <c r="XFD53" s="23"/>
    </row>
    <row r="54" spans="1:18 16383:16384" ht="36.75" customHeight="1" thickBot="1" x14ac:dyDescent="0.3">
      <c r="A54" s="26"/>
      <c r="B54" s="48" t="s">
        <v>110</v>
      </c>
      <c r="C54" s="1" t="s">
        <v>48</v>
      </c>
      <c r="D54" s="2" t="s">
        <v>74</v>
      </c>
      <c r="E54" s="2" t="s">
        <v>74</v>
      </c>
      <c r="F54" s="1" t="s">
        <v>135</v>
      </c>
      <c r="G54" s="1" t="s">
        <v>32</v>
      </c>
      <c r="H54" s="17">
        <v>1.5</v>
      </c>
      <c r="I54" s="47" t="s">
        <v>51</v>
      </c>
      <c r="J54" s="47" t="s">
        <v>51</v>
      </c>
      <c r="K54" s="47" t="s">
        <v>51</v>
      </c>
      <c r="L54" s="47" t="s">
        <v>51</v>
      </c>
      <c r="M54" s="1" t="s">
        <v>34</v>
      </c>
      <c r="N54" s="47" t="s">
        <v>51</v>
      </c>
      <c r="O54" s="47" t="s">
        <v>51</v>
      </c>
      <c r="P54" s="47" t="s">
        <v>51</v>
      </c>
      <c r="Q54" s="47" t="s">
        <v>51</v>
      </c>
      <c r="R54" s="47" t="s">
        <v>51</v>
      </c>
      <c r="XFC54" s="23"/>
      <c r="XFD54" s="23"/>
    </row>
    <row r="55" spans="1:18 16383:16384" ht="36.75" customHeight="1" thickBot="1" x14ac:dyDescent="0.3">
      <c r="A55" s="26"/>
      <c r="B55" s="48" t="s">
        <v>111</v>
      </c>
      <c r="C55" s="1" t="s">
        <v>48</v>
      </c>
      <c r="D55" s="2" t="s">
        <v>74</v>
      </c>
      <c r="E55" s="2" t="s">
        <v>74</v>
      </c>
      <c r="F55" s="1" t="s">
        <v>107</v>
      </c>
      <c r="G55" s="1" t="s">
        <v>32</v>
      </c>
      <c r="H55" s="17">
        <v>0.4</v>
      </c>
      <c r="I55" s="4" t="s">
        <v>51</v>
      </c>
      <c r="J55" s="4" t="s">
        <v>51</v>
      </c>
      <c r="K55" s="4" t="s">
        <v>51</v>
      </c>
      <c r="L55" s="4" t="s">
        <v>51</v>
      </c>
      <c r="M55" s="28" t="s">
        <v>34</v>
      </c>
      <c r="N55" s="4" t="s">
        <v>51</v>
      </c>
      <c r="O55" s="4" t="s">
        <v>51</v>
      </c>
      <c r="P55" s="4" t="s">
        <v>51</v>
      </c>
      <c r="Q55" s="4" t="s">
        <v>51</v>
      </c>
      <c r="R55" s="4" t="s">
        <v>51</v>
      </c>
      <c r="XFC55" s="23"/>
      <c r="XFD55" s="23"/>
    </row>
    <row r="56" spans="1:18 16383:16384" ht="48" customHeight="1" thickBot="1" x14ac:dyDescent="0.3">
      <c r="A56" s="26"/>
      <c r="B56" s="48" t="s">
        <v>112</v>
      </c>
      <c r="C56" s="1" t="s">
        <v>48</v>
      </c>
      <c r="D56" s="29" t="s">
        <v>74</v>
      </c>
      <c r="E56" s="29" t="s">
        <v>74</v>
      </c>
      <c r="F56" s="1" t="s">
        <v>136</v>
      </c>
      <c r="G56" s="1" t="s">
        <v>32</v>
      </c>
      <c r="H56" s="17">
        <v>0.4</v>
      </c>
      <c r="I56" s="4" t="s">
        <v>51</v>
      </c>
      <c r="J56" s="4" t="s">
        <v>51</v>
      </c>
      <c r="K56" s="4" t="s">
        <v>51</v>
      </c>
      <c r="L56" s="4" t="s">
        <v>51</v>
      </c>
      <c r="M56" s="1" t="s">
        <v>34</v>
      </c>
      <c r="N56" s="4" t="s">
        <v>51</v>
      </c>
      <c r="O56" s="4" t="s">
        <v>51</v>
      </c>
      <c r="P56" s="4" t="s">
        <v>51</v>
      </c>
      <c r="Q56" s="4" t="s">
        <v>51</v>
      </c>
      <c r="R56" s="4" t="s">
        <v>51</v>
      </c>
      <c r="XFC56" s="23">
        <v>5</v>
      </c>
      <c r="XFD56" s="23"/>
    </row>
    <row r="57" spans="1:18 16383:16384" ht="36.75" customHeight="1" thickBot="1" x14ac:dyDescent="0.3">
      <c r="A57" s="26"/>
      <c r="B57" s="48" t="s">
        <v>113</v>
      </c>
      <c r="C57" s="1" t="s">
        <v>48</v>
      </c>
      <c r="D57" s="29" t="s">
        <v>74</v>
      </c>
      <c r="E57" s="29" t="s">
        <v>74</v>
      </c>
      <c r="F57" s="1" t="s">
        <v>136</v>
      </c>
      <c r="G57" s="1" t="s">
        <v>32</v>
      </c>
      <c r="H57" s="17">
        <v>0.75</v>
      </c>
      <c r="I57" s="4" t="s">
        <v>51</v>
      </c>
      <c r="J57" s="4" t="s">
        <v>51</v>
      </c>
      <c r="K57" s="4" t="s">
        <v>51</v>
      </c>
      <c r="L57" s="4" t="s">
        <v>51</v>
      </c>
      <c r="M57" s="1" t="s">
        <v>34</v>
      </c>
      <c r="N57" s="4" t="s">
        <v>51</v>
      </c>
      <c r="O57" s="4" t="s">
        <v>51</v>
      </c>
      <c r="P57" s="4" t="s">
        <v>51</v>
      </c>
      <c r="Q57" s="4" t="s">
        <v>51</v>
      </c>
      <c r="R57" s="4" t="s">
        <v>51</v>
      </c>
      <c r="XFC57" s="23"/>
      <c r="XFD57" s="23"/>
    </row>
    <row r="58" spans="1:18 16383:16384" ht="36.75" customHeight="1" x14ac:dyDescent="0.25">
      <c r="A58" s="26"/>
      <c r="B58" s="48" t="s">
        <v>114</v>
      </c>
      <c r="C58" s="1" t="s">
        <v>48</v>
      </c>
      <c r="D58" s="2" t="s">
        <v>74</v>
      </c>
      <c r="E58" s="2" t="s">
        <v>74</v>
      </c>
      <c r="F58" s="1" t="s">
        <v>136</v>
      </c>
      <c r="G58" s="1" t="s">
        <v>32</v>
      </c>
      <c r="H58" s="17">
        <v>0.63</v>
      </c>
      <c r="I58" s="4" t="s">
        <v>51</v>
      </c>
      <c r="J58" s="4" t="s">
        <v>51</v>
      </c>
      <c r="K58" s="4" t="s">
        <v>51</v>
      </c>
      <c r="L58" s="4" t="s">
        <v>51</v>
      </c>
      <c r="M58" s="1" t="s">
        <v>34</v>
      </c>
      <c r="N58" s="4" t="s">
        <v>51</v>
      </c>
      <c r="O58" s="4" t="s">
        <v>51</v>
      </c>
      <c r="P58" s="4" t="s">
        <v>51</v>
      </c>
      <c r="Q58" s="4" t="s">
        <v>51</v>
      </c>
      <c r="R58" s="4" t="s">
        <v>51</v>
      </c>
      <c r="XFC58" s="23">
        <v>5</v>
      </c>
      <c r="XFD58" s="23"/>
    </row>
    <row r="59" spans="1:18 16383:16384" ht="36.75" customHeight="1" x14ac:dyDescent="0.25">
      <c r="A59" s="26"/>
      <c r="B59" s="48" t="s">
        <v>115</v>
      </c>
      <c r="C59" s="1" t="s">
        <v>48</v>
      </c>
      <c r="D59" s="2" t="s">
        <v>74</v>
      </c>
      <c r="E59" s="2" t="s">
        <v>74</v>
      </c>
      <c r="F59" s="23" t="s">
        <v>137</v>
      </c>
      <c r="G59" s="1" t="s">
        <v>32</v>
      </c>
      <c r="H59" s="17">
        <v>0.156</v>
      </c>
      <c r="I59" s="4" t="s">
        <v>51</v>
      </c>
      <c r="J59" s="4" t="s">
        <v>51</v>
      </c>
      <c r="K59" s="4" t="s">
        <v>51</v>
      </c>
      <c r="L59" s="4" t="s">
        <v>51</v>
      </c>
      <c r="M59" s="1" t="s">
        <v>34</v>
      </c>
      <c r="N59" s="4" t="s">
        <v>51</v>
      </c>
      <c r="O59" s="4" t="s">
        <v>51</v>
      </c>
      <c r="P59" s="4" t="s">
        <v>51</v>
      </c>
      <c r="Q59" s="4" t="s">
        <v>51</v>
      </c>
      <c r="R59" s="4" t="s">
        <v>51</v>
      </c>
      <c r="XFC59" s="23">
        <v>5</v>
      </c>
      <c r="XFD59" s="23"/>
    </row>
    <row r="60" spans="1:18 16383:16384" ht="36.75" customHeight="1" thickBot="1" x14ac:dyDescent="0.3">
      <c r="A60" s="26"/>
      <c r="B60" s="48" t="s">
        <v>116</v>
      </c>
      <c r="C60" s="1" t="s">
        <v>35</v>
      </c>
      <c r="D60" s="2">
        <v>46155</v>
      </c>
      <c r="E60" s="2">
        <v>46171</v>
      </c>
      <c r="F60" s="23" t="s">
        <v>138</v>
      </c>
      <c r="G60" s="1" t="s">
        <v>32</v>
      </c>
      <c r="H60" s="17">
        <v>8.5999999999999993E-2</v>
      </c>
      <c r="I60" s="4">
        <f>0.05*H60*8760</f>
        <v>37.667999999999999</v>
      </c>
      <c r="J60" s="47">
        <v>1344</v>
      </c>
      <c r="K60" s="47" t="s">
        <v>39</v>
      </c>
      <c r="L60" s="47">
        <v>2031</v>
      </c>
      <c r="M60" s="1" t="s">
        <v>34</v>
      </c>
      <c r="N60" s="47">
        <v>2031</v>
      </c>
      <c r="O60" s="47" t="s">
        <v>54</v>
      </c>
      <c r="P60" s="47" t="s">
        <v>147</v>
      </c>
      <c r="Q60" s="47" t="s">
        <v>147</v>
      </c>
      <c r="R60" s="47" t="s">
        <v>147</v>
      </c>
      <c r="XFC60" s="23"/>
      <c r="XFD60" s="23"/>
    </row>
    <row r="61" spans="1:18 16383:16384" ht="36.75" customHeight="1" thickBot="1" x14ac:dyDescent="0.3">
      <c r="A61" s="26"/>
      <c r="B61" s="48" t="s">
        <v>117</v>
      </c>
      <c r="C61" s="1" t="s">
        <v>48</v>
      </c>
      <c r="D61" s="2" t="s">
        <v>74</v>
      </c>
      <c r="E61" s="2" t="s">
        <v>74</v>
      </c>
      <c r="F61" s="1" t="s">
        <v>135</v>
      </c>
      <c r="G61" s="1" t="s">
        <v>32</v>
      </c>
      <c r="H61" s="17">
        <v>0.126</v>
      </c>
      <c r="I61" s="4" t="s">
        <v>51</v>
      </c>
      <c r="J61" s="4" t="s">
        <v>51</v>
      </c>
      <c r="K61" s="4" t="s">
        <v>51</v>
      </c>
      <c r="L61" s="4" t="s">
        <v>51</v>
      </c>
      <c r="M61" s="28" t="s">
        <v>34</v>
      </c>
      <c r="N61" s="4" t="s">
        <v>51</v>
      </c>
      <c r="O61" s="4" t="s">
        <v>51</v>
      </c>
      <c r="P61" s="4" t="s">
        <v>51</v>
      </c>
      <c r="Q61" s="4" t="s">
        <v>51</v>
      </c>
      <c r="R61" s="4" t="s">
        <v>51</v>
      </c>
      <c r="XFC61" s="23"/>
      <c r="XFD61" s="23"/>
    </row>
    <row r="62" spans="1:18 16383:16384" ht="48" customHeight="1" thickBot="1" x14ac:dyDescent="0.3">
      <c r="A62" s="26"/>
      <c r="B62" s="48" t="s">
        <v>118</v>
      </c>
      <c r="C62" s="1" t="s">
        <v>48</v>
      </c>
      <c r="D62" s="29" t="s">
        <v>74</v>
      </c>
      <c r="E62" s="29" t="s">
        <v>74</v>
      </c>
      <c r="F62" s="1" t="s">
        <v>139</v>
      </c>
      <c r="G62" s="1" t="s">
        <v>32</v>
      </c>
      <c r="H62" s="17">
        <v>0</v>
      </c>
      <c r="I62" s="4" t="s">
        <v>51</v>
      </c>
      <c r="J62" s="4" t="s">
        <v>51</v>
      </c>
      <c r="K62" s="4" t="s">
        <v>51</v>
      </c>
      <c r="L62" s="4" t="s">
        <v>51</v>
      </c>
      <c r="M62" s="1" t="s">
        <v>34</v>
      </c>
      <c r="N62" s="4" t="s">
        <v>51</v>
      </c>
      <c r="O62" s="4" t="s">
        <v>51</v>
      </c>
      <c r="P62" s="4" t="s">
        <v>51</v>
      </c>
      <c r="Q62" s="4" t="s">
        <v>51</v>
      </c>
      <c r="R62" s="4" t="s">
        <v>51</v>
      </c>
      <c r="XFC62" s="23">
        <v>5</v>
      </c>
      <c r="XFD62" s="23"/>
    </row>
    <row r="63" spans="1:18 16383:16384" ht="36.75" customHeight="1" thickBot="1" x14ac:dyDescent="0.3">
      <c r="A63" s="26"/>
      <c r="B63" s="48" t="s">
        <v>119</v>
      </c>
      <c r="C63" s="1" t="s">
        <v>48</v>
      </c>
      <c r="D63" s="29" t="s">
        <v>74</v>
      </c>
      <c r="E63" s="29" t="s">
        <v>74</v>
      </c>
      <c r="F63" s="1" t="s">
        <v>139</v>
      </c>
      <c r="G63" s="1" t="s">
        <v>32</v>
      </c>
      <c r="H63" s="17">
        <v>0.35599999999999998</v>
      </c>
      <c r="I63" s="4" t="s">
        <v>51</v>
      </c>
      <c r="J63" s="4" t="s">
        <v>51</v>
      </c>
      <c r="K63" s="4" t="s">
        <v>51</v>
      </c>
      <c r="L63" s="4" t="s">
        <v>51</v>
      </c>
      <c r="M63" s="1" t="s">
        <v>34</v>
      </c>
      <c r="N63" s="4" t="s">
        <v>51</v>
      </c>
      <c r="O63" s="4" t="s">
        <v>51</v>
      </c>
      <c r="P63" s="4" t="s">
        <v>51</v>
      </c>
      <c r="Q63" s="4" t="s">
        <v>51</v>
      </c>
      <c r="R63" s="4" t="s">
        <v>51</v>
      </c>
      <c r="XFC63" s="23"/>
      <c r="XFD63" s="23"/>
    </row>
    <row r="64" spans="1:18 16383:16384" ht="36.75" customHeight="1" x14ac:dyDescent="0.25">
      <c r="A64" s="26"/>
      <c r="B64" s="51" t="s">
        <v>120</v>
      </c>
      <c r="C64" s="1" t="s">
        <v>48</v>
      </c>
      <c r="D64" s="2" t="s">
        <v>74</v>
      </c>
      <c r="E64" s="2" t="s">
        <v>74</v>
      </c>
      <c r="F64" s="52" t="s">
        <v>140</v>
      </c>
      <c r="G64" s="1" t="s">
        <v>32</v>
      </c>
      <c r="H64" s="60">
        <v>0.4</v>
      </c>
      <c r="I64" s="4" t="s">
        <v>51</v>
      </c>
      <c r="J64" s="4" t="s">
        <v>51</v>
      </c>
      <c r="K64" s="4" t="s">
        <v>51</v>
      </c>
      <c r="L64" s="4" t="s">
        <v>51</v>
      </c>
      <c r="M64" s="1" t="s">
        <v>34</v>
      </c>
      <c r="N64" s="4" t="s">
        <v>51</v>
      </c>
      <c r="O64" s="4" t="s">
        <v>51</v>
      </c>
      <c r="P64" s="4" t="s">
        <v>51</v>
      </c>
      <c r="Q64" s="4" t="s">
        <v>51</v>
      </c>
      <c r="R64" s="4" t="s">
        <v>51</v>
      </c>
      <c r="XFC64" s="23">
        <v>5</v>
      </c>
      <c r="XFD64" s="23"/>
    </row>
    <row r="65" spans="1:18 16383:16384" ht="36.75" customHeight="1" x14ac:dyDescent="0.25">
      <c r="A65" s="26"/>
      <c r="B65" s="48" t="s">
        <v>121</v>
      </c>
      <c r="C65" s="1" t="s">
        <v>48</v>
      </c>
      <c r="D65" s="2" t="s">
        <v>74</v>
      </c>
      <c r="E65" s="2" t="s">
        <v>74</v>
      </c>
      <c r="F65" s="1" t="s">
        <v>141</v>
      </c>
      <c r="G65" s="1" t="s">
        <v>32</v>
      </c>
      <c r="H65" s="17">
        <v>0.4</v>
      </c>
      <c r="I65" s="4" t="s">
        <v>51</v>
      </c>
      <c r="J65" s="4" t="s">
        <v>51</v>
      </c>
      <c r="K65" s="4" t="s">
        <v>51</v>
      </c>
      <c r="L65" s="4" t="s">
        <v>51</v>
      </c>
      <c r="M65" s="1" t="s">
        <v>34</v>
      </c>
      <c r="N65" s="4" t="s">
        <v>51</v>
      </c>
      <c r="O65" s="4" t="s">
        <v>51</v>
      </c>
      <c r="P65" s="4" t="s">
        <v>51</v>
      </c>
      <c r="Q65" s="4" t="s">
        <v>51</v>
      </c>
      <c r="R65" s="4" t="s">
        <v>51</v>
      </c>
      <c r="XFC65" s="23">
        <v>5</v>
      </c>
      <c r="XFD65" s="23"/>
    </row>
    <row r="66" spans="1:18 16383:16384" ht="36.75" customHeight="1" thickBot="1" x14ac:dyDescent="0.3">
      <c r="A66" s="26"/>
      <c r="B66" s="57" t="s">
        <v>122</v>
      </c>
      <c r="C66" s="1" t="s">
        <v>48</v>
      </c>
      <c r="D66" s="2" t="s">
        <v>74</v>
      </c>
      <c r="E66" s="2" t="s">
        <v>74</v>
      </c>
      <c r="F66" s="1" t="s">
        <v>141</v>
      </c>
      <c r="G66" s="1" t="s">
        <v>32</v>
      </c>
      <c r="H66" s="17">
        <v>0.09</v>
      </c>
      <c r="I66" s="47" t="s">
        <v>51</v>
      </c>
      <c r="J66" s="47" t="s">
        <v>51</v>
      </c>
      <c r="K66" s="47" t="s">
        <v>51</v>
      </c>
      <c r="L66" s="47" t="s">
        <v>51</v>
      </c>
      <c r="M66" s="1" t="s">
        <v>34</v>
      </c>
      <c r="N66" s="47" t="s">
        <v>51</v>
      </c>
      <c r="O66" s="47" t="s">
        <v>51</v>
      </c>
      <c r="P66" s="47" t="s">
        <v>51</v>
      </c>
      <c r="Q66" s="47" t="s">
        <v>51</v>
      </c>
      <c r="R66" s="47" t="s">
        <v>51</v>
      </c>
      <c r="XFC66" s="23"/>
      <c r="XFD66" s="23"/>
    </row>
    <row r="67" spans="1:18 16383:16384" ht="36.75" customHeight="1" thickBot="1" x14ac:dyDescent="0.3">
      <c r="A67" s="26"/>
      <c r="B67" s="57" t="s">
        <v>123</v>
      </c>
      <c r="C67" s="1" t="s">
        <v>48</v>
      </c>
      <c r="D67" s="2" t="s">
        <v>74</v>
      </c>
      <c r="E67" s="2" t="s">
        <v>74</v>
      </c>
      <c r="F67" s="1" t="s">
        <v>140</v>
      </c>
      <c r="G67" s="1" t="s">
        <v>32</v>
      </c>
      <c r="H67" s="17">
        <v>0.45600000000000002</v>
      </c>
      <c r="I67" s="4" t="s">
        <v>51</v>
      </c>
      <c r="J67" s="4" t="s">
        <v>51</v>
      </c>
      <c r="K67" s="4" t="s">
        <v>51</v>
      </c>
      <c r="L67" s="4" t="s">
        <v>51</v>
      </c>
      <c r="M67" s="28" t="s">
        <v>34</v>
      </c>
      <c r="N67" s="4" t="s">
        <v>51</v>
      </c>
      <c r="O67" s="4" t="s">
        <v>51</v>
      </c>
      <c r="P67" s="4" t="s">
        <v>51</v>
      </c>
      <c r="Q67" s="4" t="s">
        <v>51</v>
      </c>
      <c r="R67" s="4" t="s">
        <v>51</v>
      </c>
      <c r="XFC67" s="23"/>
      <c r="XFD67" s="23"/>
    </row>
    <row r="68" spans="1:18 16383:16384" ht="48" customHeight="1" thickBot="1" x14ac:dyDescent="0.3">
      <c r="A68" s="26"/>
      <c r="B68" s="57" t="s">
        <v>124</v>
      </c>
      <c r="C68" s="1" t="s">
        <v>48</v>
      </c>
      <c r="D68" s="29" t="s">
        <v>74</v>
      </c>
      <c r="E68" s="29" t="s">
        <v>74</v>
      </c>
      <c r="F68" s="1" t="s">
        <v>81</v>
      </c>
      <c r="G68" s="1" t="s">
        <v>32</v>
      </c>
      <c r="H68" s="17">
        <v>0.25</v>
      </c>
      <c r="I68" s="4" t="s">
        <v>51</v>
      </c>
      <c r="J68" s="4" t="s">
        <v>51</v>
      </c>
      <c r="K68" s="4" t="s">
        <v>51</v>
      </c>
      <c r="L68" s="4" t="s">
        <v>51</v>
      </c>
      <c r="M68" s="1" t="s">
        <v>34</v>
      </c>
      <c r="N68" s="4" t="s">
        <v>51</v>
      </c>
      <c r="O68" s="4" t="s">
        <v>51</v>
      </c>
      <c r="P68" s="4" t="s">
        <v>51</v>
      </c>
      <c r="Q68" s="4" t="s">
        <v>51</v>
      </c>
      <c r="R68" s="4" t="s">
        <v>51</v>
      </c>
      <c r="XFC68" s="23">
        <v>5</v>
      </c>
      <c r="XFD68" s="23"/>
    </row>
    <row r="69" spans="1:18 16383:16384" ht="36.75" customHeight="1" thickBot="1" x14ac:dyDescent="0.3">
      <c r="A69" s="26"/>
      <c r="B69" s="48" t="s">
        <v>125</v>
      </c>
      <c r="C69" s="1" t="s">
        <v>48</v>
      </c>
      <c r="D69" s="29" t="s">
        <v>74</v>
      </c>
      <c r="E69" s="29" t="s">
        <v>74</v>
      </c>
      <c r="F69" s="23" t="s">
        <v>142</v>
      </c>
      <c r="G69" s="1" t="s">
        <v>32</v>
      </c>
      <c r="H69" s="59">
        <v>0.43</v>
      </c>
      <c r="I69" s="4" t="s">
        <v>51</v>
      </c>
      <c r="J69" s="4" t="s">
        <v>51</v>
      </c>
      <c r="K69" s="4" t="s">
        <v>51</v>
      </c>
      <c r="L69" s="4" t="s">
        <v>51</v>
      </c>
      <c r="M69" s="1" t="s">
        <v>34</v>
      </c>
      <c r="N69" s="4" t="s">
        <v>51</v>
      </c>
      <c r="O69" s="4" t="s">
        <v>51</v>
      </c>
      <c r="P69" s="4" t="s">
        <v>51</v>
      </c>
      <c r="Q69" s="4" t="s">
        <v>51</v>
      </c>
      <c r="R69" s="4" t="s">
        <v>51</v>
      </c>
      <c r="XFC69" s="23"/>
      <c r="XFD69" s="23"/>
    </row>
    <row r="70" spans="1:18 16383:16384" ht="36.75" customHeight="1" x14ac:dyDescent="0.25">
      <c r="A70" s="26"/>
      <c r="B70" s="57" t="s">
        <v>126</v>
      </c>
      <c r="C70" s="1" t="s">
        <v>48</v>
      </c>
      <c r="D70" s="2" t="s">
        <v>74</v>
      </c>
      <c r="E70" s="2" t="s">
        <v>74</v>
      </c>
      <c r="F70" s="23" t="s">
        <v>139</v>
      </c>
      <c r="G70" s="1" t="s">
        <v>32</v>
      </c>
      <c r="H70" s="59">
        <v>0.25</v>
      </c>
      <c r="I70" s="4" t="s">
        <v>51</v>
      </c>
      <c r="J70" s="4" t="s">
        <v>51</v>
      </c>
      <c r="K70" s="4" t="s">
        <v>51</v>
      </c>
      <c r="L70" s="4" t="s">
        <v>51</v>
      </c>
      <c r="M70" s="1" t="s">
        <v>34</v>
      </c>
      <c r="N70" s="4" t="s">
        <v>51</v>
      </c>
      <c r="O70" s="4" t="s">
        <v>51</v>
      </c>
      <c r="P70" s="4" t="s">
        <v>51</v>
      </c>
      <c r="Q70" s="4" t="s">
        <v>51</v>
      </c>
      <c r="R70" s="4" t="s">
        <v>51</v>
      </c>
      <c r="XFC70" s="23">
        <v>5</v>
      </c>
      <c r="XFD70" s="23"/>
    </row>
    <row r="71" spans="1:18 16383:16384" ht="36.75" customHeight="1" thickBot="1" x14ac:dyDescent="0.3">
      <c r="A71" s="26"/>
      <c r="B71" s="57" t="s">
        <v>127</v>
      </c>
      <c r="C71" s="1" t="s">
        <v>35</v>
      </c>
      <c r="D71" s="2">
        <v>46155</v>
      </c>
      <c r="E71" s="2">
        <v>46171</v>
      </c>
      <c r="F71" s="23" t="s">
        <v>143</v>
      </c>
      <c r="G71" s="1" t="s">
        <v>32</v>
      </c>
      <c r="H71" s="59">
        <v>0.63</v>
      </c>
      <c r="I71" s="4">
        <f>0.05*H71*8760</f>
        <v>275.94</v>
      </c>
      <c r="J71" s="4">
        <v>0</v>
      </c>
      <c r="K71" s="4" t="s">
        <v>148</v>
      </c>
      <c r="L71" s="4" t="s">
        <v>149</v>
      </c>
      <c r="M71" s="1" t="s">
        <v>34</v>
      </c>
      <c r="N71" s="4" t="s">
        <v>150</v>
      </c>
      <c r="O71" s="4" t="s">
        <v>54</v>
      </c>
      <c r="P71" s="47" t="s">
        <v>147</v>
      </c>
      <c r="Q71" s="47" t="s">
        <v>147</v>
      </c>
      <c r="R71" s="47" t="s">
        <v>147</v>
      </c>
      <c r="XFC71" s="23">
        <v>5</v>
      </c>
      <c r="XFD71" s="23"/>
    </row>
    <row r="72" spans="1:18 16383:16384" ht="36.75" customHeight="1" thickBot="1" x14ac:dyDescent="0.3">
      <c r="A72" s="26"/>
      <c r="B72" s="57" t="s">
        <v>128</v>
      </c>
      <c r="C72" s="1" t="s">
        <v>48</v>
      </c>
      <c r="D72" s="2" t="s">
        <v>74</v>
      </c>
      <c r="E72" s="2" t="s">
        <v>74</v>
      </c>
      <c r="F72" s="23" t="s">
        <v>81</v>
      </c>
      <c r="G72" s="1" t="s">
        <v>32</v>
      </c>
      <c r="H72" s="59">
        <v>0.16600000000000001</v>
      </c>
      <c r="I72" s="47" t="s">
        <v>51</v>
      </c>
      <c r="J72" s="47" t="s">
        <v>51</v>
      </c>
      <c r="K72" s="47" t="s">
        <v>51</v>
      </c>
      <c r="L72" s="47" t="s">
        <v>51</v>
      </c>
      <c r="M72" s="1" t="s">
        <v>34</v>
      </c>
      <c r="N72" s="47" t="s">
        <v>51</v>
      </c>
      <c r="O72" s="47" t="s">
        <v>51</v>
      </c>
      <c r="P72" s="47" t="s">
        <v>51</v>
      </c>
      <c r="Q72" s="47" t="s">
        <v>51</v>
      </c>
      <c r="R72" s="47" t="s">
        <v>51</v>
      </c>
      <c r="XFC72" s="23"/>
      <c r="XFD72" s="23"/>
    </row>
    <row r="73" spans="1:18 16383:16384" ht="36.75" customHeight="1" thickBot="1" x14ac:dyDescent="0.3">
      <c r="A73" s="26"/>
      <c r="B73" s="57" t="s">
        <v>129</v>
      </c>
      <c r="C73" s="1" t="s">
        <v>48</v>
      </c>
      <c r="D73" s="2" t="s">
        <v>74</v>
      </c>
      <c r="E73" s="2" t="s">
        <v>74</v>
      </c>
      <c r="F73" s="23" t="s">
        <v>136</v>
      </c>
      <c r="G73" s="1" t="s">
        <v>32</v>
      </c>
      <c r="H73" s="59">
        <v>0.4</v>
      </c>
      <c r="I73" s="4" t="s">
        <v>51</v>
      </c>
      <c r="J73" s="4" t="s">
        <v>51</v>
      </c>
      <c r="K73" s="4" t="s">
        <v>51</v>
      </c>
      <c r="L73" s="4" t="s">
        <v>51</v>
      </c>
      <c r="M73" s="28" t="s">
        <v>34</v>
      </c>
      <c r="N73" s="4" t="s">
        <v>51</v>
      </c>
      <c r="O73" s="4" t="s">
        <v>51</v>
      </c>
      <c r="P73" s="4" t="s">
        <v>51</v>
      </c>
      <c r="Q73" s="4" t="s">
        <v>51</v>
      </c>
      <c r="R73" s="4" t="s">
        <v>51</v>
      </c>
      <c r="XFC73" s="23"/>
      <c r="XFD73" s="23"/>
    </row>
    <row r="74" spans="1:18 16383:16384" ht="48" customHeight="1" thickBot="1" x14ac:dyDescent="0.3">
      <c r="A74" s="26"/>
      <c r="B74" s="64" t="s">
        <v>130</v>
      </c>
      <c r="C74" s="1" t="s">
        <v>48</v>
      </c>
      <c r="D74" s="29" t="s">
        <v>74</v>
      </c>
      <c r="E74" s="29" t="s">
        <v>74</v>
      </c>
      <c r="F74" s="62" t="s">
        <v>144</v>
      </c>
      <c r="G74" s="1" t="s">
        <v>32</v>
      </c>
      <c r="H74" s="63">
        <v>0.125</v>
      </c>
      <c r="I74" s="4" t="s">
        <v>51</v>
      </c>
      <c r="J74" s="4" t="s">
        <v>51</v>
      </c>
      <c r="K74" s="4" t="s">
        <v>51</v>
      </c>
      <c r="L74" s="4" t="s">
        <v>51</v>
      </c>
      <c r="M74" s="1" t="s">
        <v>34</v>
      </c>
      <c r="N74" s="4" t="s">
        <v>51</v>
      </c>
      <c r="O74" s="4" t="s">
        <v>51</v>
      </c>
      <c r="P74" s="4" t="s">
        <v>51</v>
      </c>
      <c r="Q74" s="4" t="s">
        <v>51</v>
      </c>
      <c r="R74" s="4" t="s">
        <v>51</v>
      </c>
      <c r="XFC74" s="23">
        <v>5</v>
      </c>
      <c r="XFD74" s="23"/>
    </row>
    <row r="75" spans="1:18 16383:16384" ht="36.75" customHeight="1" thickBot="1" x14ac:dyDescent="0.3">
      <c r="A75" s="26"/>
      <c r="B75" s="57" t="s">
        <v>131</v>
      </c>
      <c r="C75" s="1" t="s">
        <v>48</v>
      </c>
      <c r="D75" s="29" t="s">
        <v>74</v>
      </c>
      <c r="E75" s="29" t="s">
        <v>74</v>
      </c>
      <c r="F75" s="2" t="s">
        <v>145</v>
      </c>
      <c r="G75" s="1" t="s">
        <v>32</v>
      </c>
      <c r="H75" s="17">
        <v>0.4</v>
      </c>
      <c r="I75" s="4" t="s">
        <v>51</v>
      </c>
      <c r="J75" s="4" t="s">
        <v>51</v>
      </c>
      <c r="K75" s="4" t="s">
        <v>51</v>
      </c>
      <c r="L75" s="4" t="s">
        <v>51</v>
      </c>
      <c r="M75" s="1" t="s">
        <v>34</v>
      </c>
      <c r="N75" s="4" t="s">
        <v>51</v>
      </c>
      <c r="O75" s="4" t="s">
        <v>51</v>
      </c>
      <c r="P75" s="4" t="s">
        <v>51</v>
      </c>
      <c r="Q75" s="4" t="s">
        <v>51</v>
      </c>
      <c r="R75" s="4" t="s">
        <v>51</v>
      </c>
      <c r="XFC75" s="23"/>
      <c r="XFD75" s="23"/>
    </row>
    <row r="76" spans="1:18 16383:16384" ht="36.75" customHeight="1" x14ac:dyDescent="0.25">
      <c r="A76" s="26"/>
      <c r="B76" s="57" t="s">
        <v>132</v>
      </c>
      <c r="C76" s="1" t="s">
        <v>48</v>
      </c>
      <c r="D76" s="2" t="s">
        <v>74</v>
      </c>
      <c r="E76" s="2" t="s">
        <v>74</v>
      </c>
      <c r="F76" s="2" t="s">
        <v>145</v>
      </c>
      <c r="G76" s="1" t="s">
        <v>32</v>
      </c>
      <c r="H76" s="17">
        <v>0.2</v>
      </c>
      <c r="I76" s="4" t="s">
        <v>51</v>
      </c>
      <c r="J76" s="4" t="s">
        <v>51</v>
      </c>
      <c r="K76" s="4" t="s">
        <v>51</v>
      </c>
      <c r="L76" s="4" t="s">
        <v>51</v>
      </c>
      <c r="M76" s="1" t="s">
        <v>34</v>
      </c>
      <c r="N76" s="4" t="s">
        <v>51</v>
      </c>
      <c r="O76" s="4" t="s">
        <v>51</v>
      </c>
      <c r="P76" s="4" t="s">
        <v>51</v>
      </c>
      <c r="Q76" s="4" t="s">
        <v>51</v>
      </c>
      <c r="R76" s="4" t="s">
        <v>51</v>
      </c>
      <c r="XFC76" s="23">
        <v>5</v>
      </c>
      <c r="XFD76" s="23"/>
    </row>
    <row r="77" spans="1:18 16383:16384" ht="36.75" customHeight="1" x14ac:dyDescent="0.25">
      <c r="A77" s="26"/>
      <c r="B77" s="57" t="s">
        <v>133</v>
      </c>
      <c r="C77" s="1" t="s">
        <v>48</v>
      </c>
      <c r="D77" s="2" t="s">
        <v>74</v>
      </c>
      <c r="E77" s="2" t="s">
        <v>74</v>
      </c>
      <c r="F77" s="2" t="s">
        <v>146</v>
      </c>
      <c r="G77" s="1" t="s">
        <v>32</v>
      </c>
      <c r="H77" s="59">
        <v>0.25</v>
      </c>
      <c r="I77" s="4" t="s">
        <v>51</v>
      </c>
      <c r="J77" s="4" t="s">
        <v>51</v>
      </c>
      <c r="K77" s="4" t="s">
        <v>51</v>
      </c>
      <c r="L77" s="4" t="s">
        <v>51</v>
      </c>
      <c r="M77" s="1" t="s">
        <v>34</v>
      </c>
      <c r="N77" s="4" t="s">
        <v>51</v>
      </c>
      <c r="O77" s="4" t="s">
        <v>51</v>
      </c>
      <c r="P77" s="4" t="s">
        <v>51</v>
      </c>
      <c r="Q77" s="4" t="s">
        <v>51</v>
      </c>
      <c r="R77" s="4" t="s">
        <v>51</v>
      </c>
      <c r="XFC77" s="23">
        <v>5</v>
      </c>
      <c r="XFD77" s="23"/>
    </row>
    <row r="81" customFormat="1" x14ac:dyDescent="0.25"/>
  </sheetData>
  <sheetProtection algorithmName="SHA-512" hashValue="68Kzww0prGQga6yDhj4ZMqauIQPKMGK13Eyq3HBLAYK5+wh5+INy7yl8bGRui6OuoZgMXWqmlHkUDHvgHaboEQ==" saltValue="CzSFMy1cCDL5UdVOMe76pw==" spinCount="100000" sheet="1" objects="1" scenarios="1"/>
  <mergeCells count="19">
    <mergeCell ref="P21:R21"/>
    <mergeCell ref="F18:O18"/>
    <mergeCell ref="G19:R19"/>
    <mergeCell ref="P18:R18"/>
    <mergeCell ref="A18:A19"/>
    <mergeCell ref="B18:E19"/>
    <mergeCell ref="D11:G12"/>
    <mergeCell ref="B12:C12"/>
    <mergeCell ref="B14:C14"/>
    <mergeCell ref="B15:G15"/>
    <mergeCell ref="A2:G2"/>
    <mergeCell ref="A5:G5"/>
    <mergeCell ref="A6:G6"/>
    <mergeCell ref="A7:G7"/>
    <mergeCell ref="D9:G9"/>
    <mergeCell ref="A10:B10"/>
    <mergeCell ref="D10:G10"/>
    <mergeCell ref="B9:C9"/>
    <mergeCell ref="B11:C11"/>
  </mergeCells>
  <phoneticPr fontId="17" type="noConversion"/>
  <hyperlinks>
    <hyperlink ref="B9" r:id="rId1" xr:uid="{A8334C03-8069-49CA-8E01-75D9128AECF6}"/>
    <hyperlink ref="B11:C11" r:id="rId2" display="https://partner.fluvius.be/nl/flexibility-service-provider/fallback-flex" xr:uid="{87B258C8-CBD6-4213-882E-815AA84B956C}"/>
    <hyperlink ref="B14:C14" r:id="rId3" display="https://partner.fluvius.be/nl/flexibility-service-provider/fallback-flex" xr:uid="{3D18A410-A3C4-444A-8903-34471C8BA372}"/>
    <hyperlink ref="B12:C12" r:id="rId4" display="FRPFlex@fluvius.be" xr:uid="{4AE4468A-20DC-4A38-A892-016271D72511}"/>
  </hyperlinks>
  <pageMargins left="0.7" right="0.7" top="0.75" bottom="0.75" header="0.3" footer="0.3"/>
  <headerFooter>
    <oddHeader>&amp;C&amp;"Aptos"&amp;10&amp;K000000 Intern&amp;1#_x000D_</oddHeader>
  </headerFooter>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D6EAFAA4E237141B4342FB134BA4BD3" ma:contentTypeVersion="26" ma:contentTypeDescription="Een nieuw document maken." ma:contentTypeScope="" ma:versionID="7a7621811fa57b3bd65204b001422c0a">
  <xsd:schema xmlns:xsd="http://www.w3.org/2001/XMLSchema" xmlns:xs="http://www.w3.org/2001/XMLSchema" xmlns:p="http://schemas.microsoft.com/office/2006/metadata/properties" xmlns:ns2="91a693b2-b0a2-4a16-add4-4449a39d2ebc" xmlns:ns3="851fb3e4-fdca-4ccf-b7a5-2c10178480ca" targetNamespace="http://schemas.microsoft.com/office/2006/metadata/properties" ma:root="true" ma:fieldsID="1d44b172444293c87ee939b72460342b" ns2:_="" ns3:_="">
    <xsd:import namespace="91a693b2-b0a2-4a16-add4-4449a39d2ebc"/>
    <xsd:import namespace="851fb3e4-fdca-4ccf-b7a5-2c10178480ca"/>
    <xsd:element name="properties">
      <xsd:complexType>
        <xsd:sequence>
          <xsd:element name="documentManagement">
            <xsd:complexType>
              <xsd:all>
                <xsd:element ref="ns2:Omschrijving" minOccurs="0"/>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AutoKeyPoints" minOccurs="0"/>
                <xsd:element ref="ns2:MediaServiceKeyPoints" minOccurs="0"/>
                <xsd:element ref="ns3:TaxCatchAll" minOccurs="0"/>
                <xsd:element ref="ns2:MediaServiceLocation" minOccurs="0"/>
                <xsd:element ref="ns2:lcf76f155ced4ddcb4097134ff3c332f" minOccurs="0"/>
                <xsd:element ref="ns2:Referentie" minOccurs="0"/>
                <xsd:element ref="ns2:Br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a693b2-b0a2-4a16-add4-4449a39d2ebc" elementFormDefault="qualified">
    <xsd:import namespace="http://schemas.microsoft.com/office/2006/documentManagement/types"/>
    <xsd:import namespace="http://schemas.microsoft.com/office/infopath/2007/PartnerControls"/>
    <xsd:element name="Omschrijving" ma:index="8" nillable="true" ma:displayName="Omschrijving" ma:format="Dropdown" ma:internalName="Omschrijving">
      <xsd:simpleType>
        <xsd:restriction base="dms:Text">
          <xsd:maxLength value="255"/>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Location" ma:index="22" nillable="true" ma:displayName="Location" ma:internalName="MediaServiceLocation" ma:readOnly="true">
      <xsd:simpleType>
        <xsd:restriction base="dms:Text"/>
      </xsd:simpleType>
    </xsd:element>
    <xsd:element name="lcf76f155ced4ddcb4097134ff3c332f" ma:index="24" nillable="true" ma:taxonomy="true" ma:internalName="lcf76f155ced4ddcb4097134ff3c332f" ma:taxonomyFieldName="MediaServiceImageTags" ma:displayName="Afbeeldingtags" ma:readOnly="false" ma:fieldId="{5cf76f15-5ced-4ddc-b409-7134ff3c332f}" ma:taxonomyMulti="true" ma:sspId="b66ea02d-408a-42fa-a8a8-033ac1d8e8aa" ma:termSetId="09814cd3-568e-fe90-9814-8d621ff8fb84" ma:anchorId="fba54fb3-c3e1-fe81-a776-ca4b69148c4d" ma:open="true" ma:isKeyword="false">
      <xsd:complexType>
        <xsd:sequence>
          <xsd:element ref="pc:Terms" minOccurs="0" maxOccurs="1"/>
        </xsd:sequence>
      </xsd:complexType>
    </xsd:element>
    <xsd:element name="Referentie" ma:index="25" nillable="true" ma:displayName="Referentie" ma:internalName="Referentie">
      <xsd:simpleType>
        <xsd:restriction base="dms:Text">
          <xsd:maxLength value="255"/>
        </xsd:restriction>
      </xsd:simpleType>
    </xsd:element>
    <xsd:element name="Bron" ma:index="26" nillable="true" ma:displayName="Bron" ma:internalName="Bron">
      <xsd:simpleType>
        <xsd:restriction base="dms:Text">
          <xsd:maxLength value="255"/>
        </xsd:restriction>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1fb3e4-fdca-4ccf-b7a5-2c10178480ca" elementFormDefault="qualified">
    <xsd:import namespace="http://schemas.microsoft.com/office/2006/documentManagement/types"/>
    <xsd:import namespace="http://schemas.microsoft.com/office/infopath/2007/PartnerControls"/>
    <xsd:element name="SharedWithUsers" ma:index="11"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Gedeeld met details" ma:internalName="SharedWithDetails" ma:readOnly="true">
      <xsd:simpleType>
        <xsd:restriction base="dms:Note">
          <xsd:maxLength value="255"/>
        </xsd:restriction>
      </xsd:simpleType>
    </xsd:element>
    <xsd:element name="TaxCatchAll" ma:index="21" nillable="true" ma:displayName="Taxonomy Catch All Column" ma:hidden="true" ma:list="{5bd56d7c-8de8-4d8c-9372-ba16e6edfacd}" ma:internalName="TaxCatchAll" ma:showField="CatchAllData" ma:web="851fb3e4-fdca-4ccf-b7a5-2c10178480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mschrijving xmlns="91a693b2-b0a2-4a16-add4-4449a39d2ebc" xsi:nil="true"/>
    <Referentie xmlns="91a693b2-b0a2-4a16-add4-4449a39d2ebc" xsi:nil="true"/>
    <Bron xmlns="91a693b2-b0a2-4a16-add4-4449a39d2ebc" xsi:nil="true"/>
    <TaxCatchAll xmlns="851fb3e4-fdca-4ccf-b7a5-2c10178480ca" xsi:nil="true"/>
    <lcf76f155ced4ddcb4097134ff3c332f xmlns="91a693b2-b0a2-4a16-add4-4449a39d2eb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E1D076F-0DCA-4637-B46E-09AC623784BA}">
  <ds:schemaRefs>
    <ds:schemaRef ds:uri="http://schemas.microsoft.com/sharepoint/v3/contenttype/forms"/>
  </ds:schemaRefs>
</ds:datastoreItem>
</file>

<file path=customXml/itemProps2.xml><?xml version="1.0" encoding="utf-8"?>
<ds:datastoreItem xmlns:ds="http://schemas.openxmlformats.org/officeDocument/2006/customXml" ds:itemID="{9AEC417A-08E5-4977-8DFC-733B79BD9E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a693b2-b0a2-4a16-add4-4449a39d2ebc"/>
    <ds:schemaRef ds:uri="851fb3e4-fdca-4ccf-b7a5-2c10178480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9C4DC68-4155-4ADF-BC68-655E411A9258}">
  <ds:schemaRefs>
    <ds:schemaRef ds:uri="http://www.w3.org/XML/1998/namespace"/>
    <ds:schemaRef ds:uri="http://purl.org/dc/dcmitype/"/>
    <ds:schemaRef ds:uri="http://schemas.microsoft.com/office/2006/metadata/properties"/>
    <ds:schemaRef ds:uri="http://purl.org/dc/elements/1.1/"/>
    <ds:schemaRef ds:uri="91a693b2-b0a2-4a16-add4-4449a39d2ebc"/>
    <ds:schemaRef ds:uri="http://schemas.microsoft.com/office/2006/documentManagement/types"/>
    <ds:schemaRef ds:uri="http://purl.org/dc/terms/"/>
    <ds:schemaRef ds:uri="http://schemas.openxmlformats.org/package/2006/metadata/core-properties"/>
    <ds:schemaRef ds:uri="http://schemas.microsoft.com/office/infopath/2007/PartnerControls"/>
    <ds:schemaRef ds:uri="851fb3e4-fdca-4ccf-b7a5-2c10178480c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Overzicht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Vander Schelden Philippe</dc:creator>
  <cp:keywords/>
  <dc:description/>
  <cp:lastModifiedBy>Verplanken Tomas</cp:lastModifiedBy>
  <cp:revision/>
  <dcterms:created xsi:type="dcterms:W3CDTF">2026-03-20T16:52:40Z</dcterms:created>
  <dcterms:modified xsi:type="dcterms:W3CDTF">2026-05-13T09:09:27Z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3388a57-ce48-4947-8b83-910a7bee2ddc_Enabled">
    <vt:lpwstr>true</vt:lpwstr>
  </property>
  <property fmtid="{D5CDD505-2E9C-101B-9397-08002B2CF9AE}" pid="3" name="MSIP_Label_33388a57-ce48-4947-8b83-910a7bee2ddc_SetDate">
    <vt:lpwstr>2026-03-20T16:52:54Z</vt:lpwstr>
  </property>
  <property fmtid="{D5CDD505-2E9C-101B-9397-08002B2CF9AE}" pid="4" name="MSIP_Label_33388a57-ce48-4947-8b83-910a7bee2ddc_Method">
    <vt:lpwstr>Standard</vt:lpwstr>
  </property>
  <property fmtid="{D5CDD505-2E9C-101B-9397-08002B2CF9AE}" pid="5" name="MSIP_Label_33388a57-ce48-4947-8b83-910a7bee2ddc_Name">
    <vt:lpwstr>Intern</vt:lpwstr>
  </property>
  <property fmtid="{D5CDD505-2E9C-101B-9397-08002B2CF9AE}" pid="6" name="MSIP_Label_33388a57-ce48-4947-8b83-910a7bee2ddc_SiteId">
    <vt:lpwstr>cc814b9c-9a99-44a2-bc5c-f7f275945ba5</vt:lpwstr>
  </property>
  <property fmtid="{D5CDD505-2E9C-101B-9397-08002B2CF9AE}" pid="7" name="MSIP_Label_33388a57-ce48-4947-8b83-910a7bee2ddc_ActionId">
    <vt:lpwstr>3e0fb309-e9db-4665-b541-902bed0c0b76</vt:lpwstr>
  </property>
  <property fmtid="{D5CDD505-2E9C-101B-9397-08002B2CF9AE}" pid="8" name="MSIP_Label_33388a57-ce48-4947-8b83-910a7bee2ddc_ContentBits">
    <vt:lpwstr>1</vt:lpwstr>
  </property>
  <property fmtid="{D5CDD505-2E9C-101B-9397-08002B2CF9AE}" pid="9" name="MSIP_Label_33388a57-ce48-4947-8b83-910a7bee2ddc_Tag">
    <vt:lpwstr>10, 3, 0, 1</vt:lpwstr>
  </property>
  <property fmtid="{D5CDD505-2E9C-101B-9397-08002B2CF9AE}" pid="10" name="ContentTypeId">
    <vt:lpwstr>0x0101001D6EAFAA4E237141B4342FB134BA4BD3</vt:lpwstr>
  </property>
  <property fmtid="{D5CDD505-2E9C-101B-9397-08002B2CF9AE}" pid="11" name="MediaServiceImageTags">
    <vt:lpwstr/>
  </property>
</Properties>
</file>