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5.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6.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drawings/drawing7.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drawings/drawing8.xml" ContentType="application/vnd.openxmlformats-officedocument.drawing+xml"/>
  <Override PartName="/xl/comments8.xml" ContentType="application/vnd.openxmlformats-officedocument.spreadsheetml.comments+xml"/>
  <Override PartName="/xl/threadedComments/threadedComment8.xml" ContentType="application/vnd.ms-excel.threadedcomments+xml"/>
  <Override PartName="/xl/drawings/drawing9.xml" ContentType="application/vnd.openxmlformats-officedocument.drawing+xml"/>
  <Override PartName="/xl/comments9.xml" ContentType="application/vnd.openxmlformats-officedocument.spreadsheetml.comments+xml"/>
  <Override PartName="/xl/threadedComments/threadedComment9.xml" ContentType="application/vnd.ms-excel.threadedcomments+xml"/>
  <Override PartName="/xl/drawings/drawing10.xml" ContentType="application/vnd.openxmlformats-officedocument.drawing+xml"/>
  <Override PartName="/xl/comments10.xml" ContentType="application/vnd.openxmlformats-officedocument.spreadsheetml.comments+xml"/>
  <Override PartName="/xl/threadedComments/threadedComment10.xml" ContentType="application/vnd.ms-excel.threadedcomments+xml"/>
  <Override PartName="/xl/drawings/drawing11.xml" ContentType="application/vnd.openxmlformats-officedocument.drawing+xml"/>
  <Override PartName="/xl/comments11.xml" ContentType="application/vnd.openxmlformats-officedocument.spreadsheetml.comments+xml"/>
  <Override PartName="/xl/threadedComments/threadedComment11.xml" ContentType="application/vnd.ms-excel.threadedcomments+xml"/>
  <Override PartName="/xl/drawings/drawing12.xml" ContentType="application/vnd.openxmlformats-officedocument.drawing+xml"/>
  <Override PartName="/xl/drawings/drawing13.xml" ContentType="application/vnd.openxmlformats-officedocument.drawing+xml"/>
  <Override PartName="/xl/comments12.xml" ContentType="application/vnd.openxmlformats-officedocument.spreadsheetml.comments+xml"/>
  <Override PartName="/xl/threadedComments/threadedComment12.xml" ContentType="application/vnd.ms-excel.threadedcomments+xml"/>
  <Override PartName="/xl/drawings/drawing14.xml" ContentType="application/vnd.openxmlformats-officedocument.drawing+xml"/>
  <Override PartName="/xl/comments13.xml" ContentType="application/vnd.openxmlformats-officedocument.spreadsheetml.comments+xml"/>
  <Override PartName="/xl/threadedComments/threadedComment1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ononline.sharepoint.com/sites/ORG00010/Shared Documents/6. MarCom/2. TOPICS/Flex/Website/Wijzigingen 2025 - Nieuwe webpagina's Flex/Wijzigingen 2025 - Oktober - Fall-Back Flex/"/>
    </mc:Choice>
  </mc:AlternateContent>
  <xr:revisionPtr revIDLastSave="5" documentId="8_{DE556C7B-F8D9-4C6C-A1AB-9FD05B4A1A9B}" xr6:coauthVersionLast="47" xr6:coauthVersionMax="47" xr10:uidLastSave="{FAE5C5FA-87EF-40DD-8D35-B5E066F64918}"/>
  <bookViews>
    <workbookView minimized="1" xWindow="732" yWindow="732" windowWidth="17280" windowHeight="8880" firstSheet="15" activeTab="15" xr2:uid="{12749AA0-F252-4100-8146-926AE3C3C6E8}"/>
  </bookViews>
  <sheets>
    <sheet name="Instructies" sheetId="23" state="hidden" r:id="rId1"/>
    <sheet name="Volumes" sheetId="1" state="hidden" r:id="rId2"/>
    <sheet name="Fiches --&gt;" sheetId="2" state="hidden" r:id="rId3"/>
    <sheet name="Template" sheetId="10" state="hidden" r:id="rId4"/>
    <sheet name="TS --&gt;" sheetId="5" state="hidden" r:id="rId5"/>
    <sheet name="Damplein" sheetId="32" state="hidden" r:id="rId6"/>
    <sheet name="Muizen" sheetId="9" state="hidden" r:id="rId7"/>
    <sheet name="Koekelare" sheetId="11" state="hidden" r:id="rId8"/>
    <sheet name="Gistel" sheetId="24" state="hidden" r:id="rId9"/>
    <sheet name="Stene" sheetId="25" state="hidden" r:id="rId10"/>
    <sheet name="Wondelgem" sheetId="27" state="hidden" r:id="rId11"/>
    <sheet name="Grimbergen" sheetId="31" state="hidden" r:id="rId12"/>
    <sheet name="Jabbeke" sheetId="26" state="hidden" r:id="rId13"/>
    <sheet name="St.-KruisWinkel" sheetId="28" state="hidden" r:id="rId14"/>
    <sheet name="Aalst-N" sheetId="29" state="hidden" r:id="rId15"/>
    <sheet name="Bornem" sheetId="30" r:id="rId16"/>
    <sheet name="Wezembeek" sheetId="33" state="hidden" r:id="rId17"/>
    <sheet name="Zeebrugge" sheetId="34" state="hidden" r:id="rId18"/>
  </sheets>
  <definedNames>
    <definedName name="_xlnm._FilterDatabase" localSheetId="14" hidden="1">'Aalst-N'!$B$3:$G$70</definedName>
    <definedName name="_xlnm._FilterDatabase" localSheetId="15" hidden="1">Bornem!$A$3:$D$49</definedName>
    <definedName name="_xlnm._FilterDatabase" localSheetId="5" hidden="1">Damplein!$B$3:$G$70</definedName>
    <definedName name="_xlnm._FilterDatabase" localSheetId="8" hidden="1">Gistel!$B$3:$G$71</definedName>
    <definedName name="_xlnm._FilterDatabase" localSheetId="11" hidden="1">Grimbergen!$B$3:$G$70</definedName>
    <definedName name="_xlnm._FilterDatabase" localSheetId="12" hidden="1">Jabbeke!$B$3:$G$70</definedName>
    <definedName name="_xlnm._FilterDatabase" localSheetId="7" hidden="1">Koekelare!$B$3:$G$71</definedName>
    <definedName name="_xlnm._FilterDatabase" localSheetId="6" hidden="1">Muizen!$B$3:$G$71</definedName>
    <definedName name="_xlnm._FilterDatabase" localSheetId="13" hidden="1">'St.-KruisWinkel'!$B$3:$G$70</definedName>
    <definedName name="_xlnm._FilterDatabase" localSheetId="9" hidden="1">Stene!$B$3:$G$71</definedName>
    <definedName name="_xlnm._FilterDatabase" localSheetId="3" hidden="1">Template!$B$3:$G$70</definedName>
    <definedName name="_xlnm._FilterDatabase" localSheetId="16" hidden="1">Wezembeek!$B$3:$G$70</definedName>
    <definedName name="_xlnm._FilterDatabase" localSheetId="10" hidden="1">Wondelgem!$B$3:$G$70</definedName>
    <definedName name="_xlnm._FilterDatabase" localSheetId="17" hidden="1">Zeebrugge!$B$3:$G$70</definedName>
    <definedName name="_xlnm.Print_Area" localSheetId="14">'Aalst-N'!$C$2:$H$112,'Aalst-N'!$J$112:$AG$132</definedName>
    <definedName name="_xlnm.Print_Area" localSheetId="15">Bornem!$A$1:$D$74</definedName>
    <definedName name="_xlnm.Print_Area" localSheetId="5">Damplein!$C$2:$H$113,Damplein!$J$115:$AG$135</definedName>
    <definedName name="_xlnm.Print_Area" localSheetId="8">Gistel!$C$2:$H$109,Gistel!$J$110:$AG$130</definedName>
    <definedName name="_xlnm.Print_Area" localSheetId="11">Grimbergen!$C$2:$H$112,Grimbergen!$J$112:$AG$132</definedName>
    <definedName name="_xlnm.Print_Area" localSheetId="12">Jabbeke!$C$2:$H$112,Jabbeke!$J$113:$AG$133</definedName>
    <definedName name="_xlnm.Print_Area" localSheetId="7">Koekelare!$C$2:$H$106,Koekelare!$J$107:$AG$127</definedName>
    <definedName name="_xlnm.Print_Area" localSheetId="6">Muizen!$C$2:$H$100,Muizen!$J$101:$AG$120</definedName>
    <definedName name="_xlnm.Print_Area" localSheetId="13">'St.-KruisWinkel'!$C$2:$H$111,'St.-KruisWinkel'!$J$112:$AG$132</definedName>
    <definedName name="_xlnm.Print_Area" localSheetId="9">Stene!$C$2:$H$104,Stene!$J$104:$AG$124</definedName>
    <definedName name="_xlnm.Print_Area" localSheetId="3">Template!$C$2:$H$97</definedName>
    <definedName name="_xlnm.Print_Area" localSheetId="16">Wezembeek!$C$2:$H$112,Wezembeek!$J$112:$AG$132</definedName>
    <definedName name="_xlnm.Print_Area" localSheetId="10">Wondelgem!$C$2:$H$109,Wondelgem!$J$110:$AG$130</definedName>
    <definedName name="_xlnm.Print_Area" localSheetId="17">Zeebrugge!$C$2:$H$113,Zeebrugge!$J$115:$AG$135</definedName>
    <definedName name="print_area1" localSheetId="6">Muizen!$C$3:$H$100,Muizen!$J$102:$AC$108,Muizen!$J$19:$AE$54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30" l="1"/>
  <c r="B36" i="30" l="1"/>
  <c r="B34" i="30"/>
  <c r="B39" i="30" l="1"/>
  <c r="E70" i="34" l="1"/>
  <c r="B70" i="34"/>
  <c r="B69" i="34"/>
  <c r="B68" i="34"/>
  <c r="B67" i="34"/>
  <c r="B66" i="34"/>
  <c r="E65" i="34"/>
  <c r="B65" i="34"/>
  <c r="E64" i="34"/>
  <c r="B64" i="34"/>
  <c r="E63" i="34"/>
  <c r="B63" i="34"/>
  <c r="B62" i="34"/>
  <c r="B61" i="34"/>
  <c r="B60" i="34"/>
  <c r="B59" i="34"/>
  <c r="B58" i="34"/>
  <c r="B57" i="34"/>
  <c r="B56" i="34"/>
  <c r="B55" i="34"/>
  <c r="E54" i="34"/>
  <c r="B54" i="34"/>
  <c r="B53" i="34"/>
  <c r="B52" i="34"/>
  <c r="B51" i="34"/>
  <c r="B50" i="34"/>
  <c r="B49" i="34"/>
  <c r="B48" i="34"/>
  <c r="B46" i="34"/>
  <c r="B45" i="34"/>
  <c r="B44" i="34"/>
  <c r="B43" i="34"/>
  <c r="B42" i="34"/>
  <c r="B38" i="34"/>
  <c r="B37" i="34"/>
  <c r="B35" i="34"/>
  <c r="B34" i="34"/>
  <c r="B33" i="34"/>
  <c r="B32" i="34"/>
  <c r="B31" i="34"/>
  <c r="B29" i="34"/>
  <c r="B27" i="34"/>
  <c r="B26" i="34"/>
  <c r="B25" i="34"/>
  <c r="B24" i="34"/>
  <c r="B23" i="34"/>
  <c r="B22" i="34"/>
  <c r="B21" i="34"/>
  <c r="B20" i="34"/>
  <c r="B19" i="34"/>
  <c r="B18" i="34"/>
  <c r="B17" i="34"/>
  <c r="B16" i="34"/>
  <c r="D15" i="34"/>
  <c r="B15" i="34"/>
  <c r="B14" i="34"/>
  <c r="B13" i="34"/>
  <c r="B12" i="34"/>
  <c r="B11" i="34"/>
  <c r="B10" i="34"/>
  <c r="B9" i="34"/>
  <c r="B8" i="34"/>
  <c r="B7" i="34"/>
  <c r="B6" i="34"/>
  <c r="B5" i="34"/>
  <c r="B4" i="34"/>
  <c r="B3" i="34"/>
  <c r="B25" i="32"/>
  <c r="B70" i="33"/>
  <c r="B69" i="33"/>
  <c r="B68" i="33"/>
  <c r="B67" i="33"/>
  <c r="B66" i="33"/>
  <c r="B65" i="33"/>
  <c r="B64" i="33"/>
  <c r="B63" i="33"/>
  <c r="B62" i="33"/>
  <c r="B61" i="33"/>
  <c r="B60" i="33"/>
  <c r="B59" i="33"/>
  <c r="B58" i="33"/>
  <c r="B57" i="33"/>
  <c r="B56" i="33"/>
  <c r="B55" i="33"/>
  <c r="B54" i="33"/>
  <c r="B53" i="33"/>
  <c r="B52" i="33"/>
  <c r="B51" i="33"/>
  <c r="B50" i="33"/>
  <c r="B49" i="33"/>
  <c r="B48" i="33"/>
  <c r="B46" i="33"/>
  <c r="B45" i="33"/>
  <c r="B44" i="33"/>
  <c r="B43" i="33"/>
  <c r="B42" i="33"/>
  <c r="B38" i="33"/>
  <c r="B37" i="33"/>
  <c r="B35" i="33"/>
  <c r="B34" i="33"/>
  <c r="B33" i="33"/>
  <c r="B32" i="33"/>
  <c r="B31" i="33"/>
  <c r="B29" i="33"/>
  <c r="B27" i="33"/>
  <c r="B26" i="33"/>
  <c r="B25" i="33"/>
  <c r="B24" i="33"/>
  <c r="B23" i="33"/>
  <c r="B22" i="33"/>
  <c r="B21" i="33"/>
  <c r="B20" i="33"/>
  <c r="B19" i="33"/>
  <c r="B18" i="33"/>
  <c r="B17" i="33"/>
  <c r="B16" i="33"/>
  <c r="B15" i="33"/>
  <c r="B14" i="33"/>
  <c r="B13" i="33"/>
  <c r="B12" i="33"/>
  <c r="B11" i="33"/>
  <c r="B10" i="33"/>
  <c r="B9" i="33"/>
  <c r="B8" i="33"/>
  <c r="B7" i="33"/>
  <c r="B6" i="33"/>
  <c r="B5" i="33"/>
  <c r="B4" i="33"/>
  <c r="B3" i="33"/>
  <c r="B70" i="31"/>
  <c r="B69" i="31"/>
  <c r="B68" i="31"/>
  <c r="B67" i="31"/>
  <c r="B66" i="31"/>
  <c r="B65" i="31"/>
  <c r="B64" i="31"/>
  <c r="B63" i="31"/>
  <c r="B62" i="31"/>
  <c r="B61" i="31"/>
  <c r="B60" i="31"/>
  <c r="B59" i="31"/>
  <c r="B58" i="31"/>
  <c r="B57" i="31"/>
  <c r="B56" i="31"/>
  <c r="B55" i="31"/>
  <c r="B54" i="31"/>
  <c r="B53" i="31"/>
  <c r="B52" i="31"/>
  <c r="B51" i="31"/>
  <c r="B50" i="31"/>
  <c r="B49" i="31"/>
  <c r="B48" i="31"/>
  <c r="B46" i="31"/>
  <c r="B45" i="31"/>
  <c r="B44" i="31"/>
  <c r="B43" i="31"/>
  <c r="B42" i="31"/>
  <c r="B38" i="31"/>
  <c r="B37" i="31"/>
  <c r="B35" i="31"/>
  <c r="B34" i="31"/>
  <c r="B33" i="31"/>
  <c r="B32" i="31"/>
  <c r="B31" i="31"/>
  <c r="B29" i="31"/>
  <c r="B27" i="31"/>
  <c r="B26" i="31"/>
  <c r="B25" i="31"/>
  <c r="B24" i="31"/>
  <c r="B23" i="31"/>
  <c r="B22" i="31"/>
  <c r="B21" i="31"/>
  <c r="B20" i="31"/>
  <c r="B19" i="31"/>
  <c r="B18" i="31"/>
  <c r="B17" i="31"/>
  <c r="B16" i="31"/>
  <c r="B15" i="31"/>
  <c r="B14" i="31"/>
  <c r="B13" i="31"/>
  <c r="B12" i="31"/>
  <c r="B11" i="31"/>
  <c r="B10" i="31"/>
  <c r="B9" i="31"/>
  <c r="B8" i="31"/>
  <c r="B7" i="31"/>
  <c r="B6" i="31"/>
  <c r="B5" i="31"/>
  <c r="B4" i="31"/>
  <c r="B3" i="31"/>
  <c r="B70" i="29"/>
  <c r="B69" i="29"/>
  <c r="B68" i="29"/>
  <c r="B67" i="29"/>
  <c r="B66" i="29"/>
  <c r="B65" i="29"/>
  <c r="B64" i="29"/>
  <c r="B63" i="29"/>
  <c r="B62" i="29"/>
  <c r="B61" i="29"/>
  <c r="B60" i="29"/>
  <c r="B59" i="29"/>
  <c r="B58" i="29"/>
  <c r="B57" i="29"/>
  <c r="B56" i="29"/>
  <c r="B55" i="29"/>
  <c r="B54" i="29"/>
  <c r="B53" i="29"/>
  <c r="B52" i="29"/>
  <c r="B51" i="29"/>
  <c r="B50" i="29"/>
  <c r="B49" i="29"/>
  <c r="B48" i="29"/>
  <c r="B46" i="29"/>
  <c r="B45" i="29"/>
  <c r="B44" i="29"/>
  <c r="B43" i="29"/>
  <c r="B42" i="29"/>
  <c r="B38" i="29"/>
  <c r="B37" i="29"/>
  <c r="B35" i="29"/>
  <c r="B34" i="29"/>
  <c r="B33" i="29"/>
  <c r="B32" i="29"/>
  <c r="B31" i="29"/>
  <c r="B29" i="29"/>
  <c r="B27" i="29"/>
  <c r="B26" i="29"/>
  <c r="B25" i="29"/>
  <c r="B24" i="29"/>
  <c r="B23" i="29"/>
  <c r="B22" i="29"/>
  <c r="B21" i="29"/>
  <c r="B20" i="29"/>
  <c r="B19" i="29"/>
  <c r="B18" i="29"/>
  <c r="B17" i="29"/>
  <c r="B16" i="29"/>
  <c r="B15" i="29"/>
  <c r="B14" i="29"/>
  <c r="B13" i="29"/>
  <c r="B12" i="29"/>
  <c r="B11" i="29"/>
  <c r="B10" i="29"/>
  <c r="B9" i="29"/>
  <c r="B8" i="29"/>
  <c r="B7" i="29"/>
  <c r="B6" i="29"/>
  <c r="B5" i="29"/>
  <c r="B4" i="29"/>
  <c r="B3" i="29"/>
  <c r="B70" i="28"/>
  <c r="B69" i="28"/>
  <c r="B68" i="28"/>
  <c r="B67" i="28"/>
  <c r="B66" i="28"/>
  <c r="B65" i="28"/>
  <c r="B64" i="28"/>
  <c r="B63" i="28"/>
  <c r="B62" i="28"/>
  <c r="B61" i="28"/>
  <c r="B60" i="28"/>
  <c r="B59" i="28"/>
  <c r="B58" i="28"/>
  <c r="B57" i="28"/>
  <c r="B56" i="28"/>
  <c r="B55" i="28"/>
  <c r="B54" i="28"/>
  <c r="B53" i="28"/>
  <c r="B52" i="28"/>
  <c r="B51" i="28"/>
  <c r="B50" i="28"/>
  <c r="B49" i="28"/>
  <c r="B48" i="28"/>
  <c r="B46" i="28"/>
  <c r="B45" i="28"/>
  <c r="B44" i="28"/>
  <c r="B43" i="28"/>
  <c r="B42" i="28"/>
  <c r="B38" i="28"/>
  <c r="B37" i="28"/>
  <c r="B35" i="28"/>
  <c r="B34" i="28"/>
  <c r="B33" i="28"/>
  <c r="B32" i="28"/>
  <c r="B31" i="28"/>
  <c r="B29" i="28"/>
  <c r="B27" i="28"/>
  <c r="B26" i="28"/>
  <c r="B25" i="28"/>
  <c r="B24" i="28"/>
  <c r="B23" i="28"/>
  <c r="B22" i="28"/>
  <c r="B21" i="28"/>
  <c r="B20" i="28"/>
  <c r="B19" i="28"/>
  <c r="B18" i="28"/>
  <c r="B17" i="28"/>
  <c r="B16" i="28"/>
  <c r="B15" i="28"/>
  <c r="B14" i="28"/>
  <c r="B13" i="28"/>
  <c r="B12" i="28"/>
  <c r="B11" i="28"/>
  <c r="B10" i="28"/>
  <c r="B9" i="28"/>
  <c r="B8" i="28"/>
  <c r="B7" i="28"/>
  <c r="B6" i="28"/>
  <c r="B5" i="28"/>
  <c r="B4" i="28"/>
  <c r="B3" i="28"/>
  <c r="B70" i="27"/>
  <c r="B69" i="27"/>
  <c r="B68" i="27"/>
  <c r="B67" i="27"/>
  <c r="B66" i="27"/>
  <c r="B65" i="27"/>
  <c r="B64" i="27"/>
  <c r="B63" i="27"/>
  <c r="B62" i="27"/>
  <c r="B61" i="27"/>
  <c r="B60" i="27"/>
  <c r="B59" i="27"/>
  <c r="B58" i="27"/>
  <c r="B57" i="27"/>
  <c r="B56" i="27"/>
  <c r="B55" i="27"/>
  <c r="B54" i="27"/>
  <c r="B53" i="27"/>
  <c r="B52" i="27"/>
  <c r="B51" i="27"/>
  <c r="B50" i="27"/>
  <c r="B49" i="27"/>
  <c r="B48" i="27"/>
  <c r="B46" i="27"/>
  <c r="B45" i="27"/>
  <c r="B44" i="27"/>
  <c r="B43" i="27"/>
  <c r="B42" i="27"/>
  <c r="B38" i="27"/>
  <c r="B37" i="27"/>
  <c r="B35" i="27"/>
  <c r="B34" i="27"/>
  <c r="B33" i="27"/>
  <c r="B32" i="27"/>
  <c r="B31" i="27"/>
  <c r="B29" i="27"/>
  <c r="B27" i="27"/>
  <c r="B26" i="27"/>
  <c r="B25" i="27"/>
  <c r="B24" i="27"/>
  <c r="B23" i="27"/>
  <c r="B22" i="27"/>
  <c r="B21" i="27"/>
  <c r="B20" i="27"/>
  <c r="B19" i="27"/>
  <c r="B18" i="27"/>
  <c r="B17" i="27"/>
  <c r="B16" i="27"/>
  <c r="B15" i="27"/>
  <c r="B14" i="27"/>
  <c r="B13" i="27"/>
  <c r="B12" i="27"/>
  <c r="B11" i="27"/>
  <c r="B10" i="27"/>
  <c r="B9" i="27"/>
  <c r="B8" i="27"/>
  <c r="B7" i="27"/>
  <c r="B6" i="27"/>
  <c r="B5" i="27"/>
  <c r="B4" i="27"/>
  <c r="B3" i="27"/>
  <c r="B70" i="26"/>
  <c r="B69" i="26"/>
  <c r="B68" i="26"/>
  <c r="B67" i="26"/>
  <c r="B66" i="26"/>
  <c r="B65" i="26"/>
  <c r="B64" i="26"/>
  <c r="B63" i="26"/>
  <c r="B62" i="26"/>
  <c r="B61" i="26"/>
  <c r="B60" i="26"/>
  <c r="B59" i="26"/>
  <c r="B58" i="26"/>
  <c r="B57" i="26"/>
  <c r="B56" i="26"/>
  <c r="B55" i="26"/>
  <c r="B54" i="26"/>
  <c r="B53" i="26"/>
  <c r="B52" i="26"/>
  <c r="B51" i="26"/>
  <c r="B50" i="26"/>
  <c r="B49" i="26"/>
  <c r="B48" i="26"/>
  <c r="B46" i="26"/>
  <c r="B45" i="26"/>
  <c r="B44" i="26"/>
  <c r="B43" i="26"/>
  <c r="B42" i="26"/>
  <c r="B38" i="26"/>
  <c r="B37" i="26"/>
  <c r="B35" i="26"/>
  <c r="B34" i="26"/>
  <c r="B33" i="26"/>
  <c r="B32" i="26"/>
  <c r="B31" i="26"/>
  <c r="B29" i="26"/>
  <c r="B27" i="26"/>
  <c r="B26" i="26"/>
  <c r="B25" i="26"/>
  <c r="B24" i="26"/>
  <c r="B23" i="26"/>
  <c r="B22" i="26"/>
  <c r="B21" i="26"/>
  <c r="B20" i="26"/>
  <c r="B19" i="26"/>
  <c r="B18" i="26"/>
  <c r="B17" i="26"/>
  <c r="B16" i="26"/>
  <c r="B15" i="26"/>
  <c r="B14" i="26"/>
  <c r="B13" i="26"/>
  <c r="B12" i="26"/>
  <c r="B11" i="26"/>
  <c r="B10" i="26"/>
  <c r="B9" i="26"/>
  <c r="B8" i="26"/>
  <c r="B7" i="26"/>
  <c r="B6" i="26"/>
  <c r="B5" i="26"/>
  <c r="B4" i="26"/>
  <c r="B3" i="26"/>
  <c r="B70" i="25"/>
  <c r="B69" i="25"/>
  <c r="B68" i="25"/>
  <c r="B67" i="25"/>
  <c r="B66" i="25"/>
  <c r="B65" i="25"/>
  <c r="B64" i="25"/>
  <c r="B63" i="25"/>
  <c r="B62" i="25"/>
  <c r="B61" i="25"/>
  <c r="B60" i="25"/>
  <c r="B59" i="25"/>
  <c r="B58" i="25"/>
  <c r="B57" i="25"/>
  <c r="B56" i="25"/>
  <c r="B55" i="25"/>
  <c r="B54" i="25"/>
  <c r="B53" i="25"/>
  <c r="B52" i="25"/>
  <c r="B51" i="25"/>
  <c r="B50" i="25"/>
  <c r="B49" i="25"/>
  <c r="B48" i="25"/>
  <c r="B46" i="25"/>
  <c r="B45" i="25"/>
  <c r="B44" i="25"/>
  <c r="B43" i="25"/>
  <c r="B42" i="25"/>
  <c r="B38" i="25"/>
  <c r="B37" i="25"/>
  <c r="B35" i="25"/>
  <c r="B34" i="25"/>
  <c r="B33" i="25"/>
  <c r="B32" i="25"/>
  <c r="B31" i="25"/>
  <c r="B29" i="25"/>
  <c r="B27" i="25"/>
  <c r="B26" i="25"/>
  <c r="B25" i="25"/>
  <c r="B24" i="25"/>
  <c r="B23" i="25"/>
  <c r="B22" i="25"/>
  <c r="B21" i="25"/>
  <c r="B20" i="25"/>
  <c r="B19" i="25"/>
  <c r="B18" i="25"/>
  <c r="B17" i="25"/>
  <c r="B16" i="25"/>
  <c r="B15" i="25"/>
  <c r="B14" i="25"/>
  <c r="B13" i="25"/>
  <c r="B12" i="25"/>
  <c r="B11" i="25"/>
  <c r="B10" i="25"/>
  <c r="B9" i="25"/>
  <c r="B8" i="25"/>
  <c r="B7" i="25"/>
  <c r="B6" i="25"/>
  <c r="B5" i="25"/>
  <c r="B4" i="25"/>
  <c r="B3" i="25"/>
  <c r="B70" i="24"/>
  <c r="B69" i="24"/>
  <c r="B68" i="24"/>
  <c r="B67" i="24"/>
  <c r="B66" i="24"/>
  <c r="B65" i="24"/>
  <c r="B64" i="24"/>
  <c r="B63" i="24"/>
  <c r="B62" i="24"/>
  <c r="B61" i="24"/>
  <c r="B60" i="24"/>
  <c r="B59" i="24"/>
  <c r="B58" i="24"/>
  <c r="B57" i="24"/>
  <c r="B56" i="24"/>
  <c r="B55" i="24"/>
  <c r="B54" i="24"/>
  <c r="B53" i="24"/>
  <c r="B52" i="24"/>
  <c r="B51" i="24"/>
  <c r="B50" i="24"/>
  <c r="B49" i="24"/>
  <c r="B48" i="24"/>
  <c r="B46" i="24"/>
  <c r="B45" i="24"/>
  <c r="B44" i="24"/>
  <c r="B43" i="24"/>
  <c r="B42" i="24"/>
  <c r="B38" i="24"/>
  <c r="B37" i="24"/>
  <c r="B35" i="24"/>
  <c r="B34" i="24"/>
  <c r="B33" i="24"/>
  <c r="B32" i="24"/>
  <c r="B31" i="24"/>
  <c r="B29" i="24"/>
  <c r="B27" i="24"/>
  <c r="B26" i="24"/>
  <c r="B25" i="24"/>
  <c r="B24" i="24"/>
  <c r="B23" i="24"/>
  <c r="B22" i="24"/>
  <c r="B21" i="24"/>
  <c r="B20" i="24"/>
  <c r="B19" i="24"/>
  <c r="B18" i="24"/>
  <c r="B17" i="24"/>
  <c r="B16" i="24"/>
  <c r="B15" i="24"/>
  <c r="B14" i="24"/>
  <c r="B13" i="24"/>
  <c r="B12" i="24"/>
  <c r="B11" i="24"/>
  <c r="B10" i="24"/>
  <c r="B9" i="24"/>
  <c r="B8" i="24"/>
  <c r="B7" i="24"/>
  <c r="B6" i="24"/>
  <c r="B5" i="24"/>
  <c r="B4" i="24"/>
  <c r="B3" i="24"/>
  <c r="B70" i="11"/>
  <c r="B69" i="11"/>
  <c r="B68" i="11"/>
  <c r="B67" i="11"/>
  <c r="B66" i="11"/>
  <c r="B65" i="11"/>
  <c r="B64" i="11"/>
  <c r="B63" i="11"/>
  <c r="B62" i="11"/>
  <c r="B61" i="11"/>
  <c r="B60" i="11"/>
  <c r="B59" i="11"/>
  <c r="B58" i="11"/>
  <c r="B57" i="11"/>
  <c r="B56" i="11"/>
  <c r="B55" i="11"/>
  <c r="B54" i="11"/>
  <c r="B53" i="11"/>
  <c r="B52" i="11"/>
  <c r="B51" i="11"/>
  <c r="B50" i="11"/>
  <c r="B49" i="11"/>
  <c r="B48" i="11"/>
  <c r="B46" i="11"/>
  <c r="B45" i="11"/>
  <c r="B44" i="11"/>
  <c r="B43" i="11"/>
  <c r="B42" i="11"/>
  <c r="B38" i="11"/>
  <c r="B37" i="11"/>
  <c r="B35" i="11"/>
  <c r="B34" i="11"/>
  <c r="B33" i="11"/>
  <c r="B32" i="11"/>
  <c r="B31" i="11"/>
  <c r="B29" i="11"/>
  <c r="B27" i="11"/>
  <c r="B26" i="11"/>
  <c r="B25" i="11"/>
  <c r="B24" i="11"/>
  <c r="B23" i="11"/>
  <c r="B22" i="11"/>
  <c r="B21" i="11"/>
  <c r="B20" i="11"/>
  <c r="B19" i="11"/>
  <c r="B18" i="11"/>
  <c r="B17" i="11"/>
  <c r="B16" i="11"/>
  <c r="B15" i="11"/>
  <c r="B14" i="11"/>
  <c r="B13" i="11"/>
  <c r="B12" i="11"/>
  <c r="B11" i="11"/>
  <c r="B10" i="11"/>
  <c r="B9" i="11"/>
  <c r="B8" i="11"/>
  <c r="B7" i="11"/>
  <c r="B6" i="11"/>
  <c r="B5" i="11"/>
  <c r="B4" i="11"/>
  <c r="B3" i="11"/>
  <c r="B70" i="9"/>
  <c r="B69" i="9"/>
  <c r="B68" i="9"/>
  <c r="B67" i="9"/>
  <c r="B66" i="9"/>
  <c r="B65" i="9"/>
  <c r="B64" i="9"/>
  <c r="B63" i="9"/>
  <c r="B62" i="9"/>
  <c r="B61" i="9"/>
  <c r="B60" i="9"/>
  <c r="B59" i="9"/>
  <c r="B58" i="9"/>
  <c r="B57" i="9"/>
  <c r="B56" i="9"/>
  <c r="B55" i="9"/>
  <c r="B54" i="9"/>
  <c r="B53" i="9"/>
  <c r="B52" i="9"/>
  <c r="B51" i="9"/>
  <c r="B50" i="9"/>
  <c r="B49" i="9"/>
  <c r="B48" i="9"/>
  <c r="B46" i="9"/>
  <c r="B45" i="9"/>
  <c r="B44" i="9"/>
  <c r="B43" i="9"/>
  <c r="B42" i="9"/>
  <c r="B38" i="9"/>
  <c r="B37" i="9"/>
  <c r="B35" i="9"/>
  <c r="B34" i="9"/>
  <c r="B33" i="9"/>
  <c r="B32" i="9"/>
  <c r="B31" i="9"/>
  <c r="B29" i="9"/>
  <c r="B27" i="9"/>
  <c r="B26" i="9"/>
  <c r="B25" i="9"/>
  <c r="B24" i="9"/>
  <c r="B23" i="9"/>
  <c r="B22" i="9"/>
  <c r="B21" i="9"/>
  <c r="B20" i="9"/>
  <c r="B19" i="9"/>
  <c r="B18" i="9"/>
  <c r="B17" i="9"/>
  <c r="B16" i="9"/>
  <c r="B15" i="9"/>
  <c r="B14" i="9"/>
  <c r="B13" i="9"/>
  <c r="B12" i="9"/>
  <c r="B11" i="9"/>
  <c r="B10" i="9"/>
  <c r="B9" i="9"/>
  <c r="B8" i="9"/>
  <c r="B7" i="9"/>
  <c r="B6" i="9"/>
  <c r="B5" i="9"/>
  <c r="B4" i="9"/>
  <c r="B3" i="9"/>
  <c r="B4" i="32"/>
  <c r="B5" i="32"/>
  <c r="B6" i="32"/>
  <c r="B7" i="32"/>
  <c r="B8" i="32"/>
  <c r="B9" i="32"/>
  <c r="B10" i="32"/>
  <c r="B11" i="32"/>
  <c r="B12" i="32"/>
  <c r="B13" i="32"/>
  <c r="B14" i="32"/>
  <c r="B15" i="32"/>
  <c r="B16" i="32"/>
  <c r="B17" i="32"/>
  <c r="B18" i="32"/>
  <c r="B19" i="32"/>
  <c r="B20" i="32"/>
  <c r="B21" i="32"/>
  <c r="B22" i="32"/>
  <c r="B23" i="32"/>
  <c r="B24" i="32"/>
  <c r="B26" i="32"/>
  <c r="B27" i="32"/>
  <c r="B29" i="32"/>
  <c r="B31" i="32"/>
  <c r="B32" i="32"/>
  <c r="B33" i="32"/>
  <c r="B34" i="32"/>
  <c r="B35" i="32"/>
  <c r="B37" i="32"/>
  <c r="B38" i="32"/>
  <c r="B42" i="32"/>
  <c r="B43" i="32"/>
  <c r="B44" i="32"/>
  <c r="B45" i="32"/>
  <c r="B46" i="32"/>
  <c r="B48" i="32"/>
  <c r="B49" i="32"/>
  <c r="B50" i="32"/>
  <c r="B51" i="32"/>
  <c r="B52" i="32"/>
  <c r="B53" i="32"/>
  <c r="B54" i="32"/>
  <c r="B55" i="32"/>
  <c r="B56" i="32"/>
  <c r="B57" i="32"/>
  <c r="B58" i="32"/>
  <c r="B59" i="32"/>
  <c r="B60" i="32"/>
  <c r="B61" i="32"/>
  <c r="B62" i="32"/>
  <c r="B63" i="32"/>
  <c r="B64" i="32"/>
  <c r="B65" i="32"/>
  <c r="B66" i="32"/>
  <c r="B67" i="32"/>
  <c r="B68" i="32"/>
  <c r="B69" i="32"/>
  <c r="B70" i="32"/>
  <c r="B3" i="32"/>
  <c r="E54" i="9"/>
  <c r="E54" i="29"/>
  <c r="E54" i="33"/>
  <c r="E54" i="28"/>
  <c r="E54" i="24"/>
  <c r="E54" i="11"/>
  <c r="E54" i="26"/>
  <c r="E54" i="25"/>
  <c r="E54" i="31"/>
  <c r="E54" i="27"/>
  <c r="E54" i="32"/>
  <c r="E66" i="34" l="1"/>
  <c r="E63" i="32"/>
  <c r="E64" i="32"/>
  <c r="E65" i="32"/>
  <c r="E68" i="32"/>
  <c r="E49" i="32"/>
  <c r="E63" i="9"/>
  <c r="E64" i="9"/>
  <c r="E65" i="9"/>
  <c r="E68" i="9"/>
  <c r="E49" i="9"/>
  <c r="E63" i="29"/>
  <c r="E64" i="29"/>
  <c r="E65" i="29"/>
  <c r="E68" i="29"/>
  <c r="E49" i="29"/>
  <c r="E63" i="33"/>
  <c r="E64" i="33"/>
  <c r="E65" i="33"/>
  <c r="E68" i="33"/>
  <c r="E49" i="33"/>
  <c r="E63" i="28"/>
  <c r="E64" i="28"/>
  <c r="E65" i="28"/>
  <c r="E68" i="28"/>
  <c r="E49" i="28"/>
  <c r="E63" i="24"/>
  <c r="E64" i="24"/>
  <c r="E65" i="24"/>
  <c r="E68" i="24"/>
  <c r="E49" i="24"/>
  <c r="E63" i="11"/>
  <c r="E64" i="11"/>
  <c r="E65" i="11"/>
  <c r="E68" i="11"/>
  <c r="E49" i="11"/>
  <c r="E63" i="26"/>
  <c r="E64" i="26"/>
  <c r="E65" i="26"/>
  <c r="E68" i="26"/>
  <c r="E49" i="26"/>
  <c r="E63" i="25"/>
  <c r="E64" i="25"/>
  <c r="E65" i="25"/>
  <c r="E68" i="25"/>
  <c r="E49" i="25"/>
  <c r="E63" i="31"/>
  <c r="E64" i="31"/>
  <c r="E65" i="31"/>
  <c r="E68" i="31"/>
  <c r="E49" i="31"/>
  <c r="E63" i="27"/>
  <c r="E64" i="27"/>
  <c r="E65" i="27"/>
  <c r="E68" i="27"/>
  <c r="E49" i="27"/>
  <c r="E66" i="27" l="1"/>
  <c r="E66" i="31"/>
  <c r="E66" i="25"/>
  <c r="E66" i="26"/>
  <c r="E66" i="11"/>
  <c r="E66" i="24"/>
  <c r="E66" i="28"/>
  <c r="E66" i="33"/>
  <c r="E66" i="29"/>
  <c r="E66" i="9"/>
  <c r="E66" i="32"/>
  <c r="E55" i="9"/>
  <c r="E55" i="26" l="1"/>
  <c r="E55" i="29"/>
  <c r="E55" i="11"/>
  <c r="E55" i="24"/>
  <c r="E55" i="25"/>
  <c r="E55" i="32"/>
  <c r="E55" i="27"/>
  <c r="E55" i="28"/>
  <c r="E55" i="31"/>
  <c r="E55" i="33"/>
  <c r="E70" i="33" l="1"/>
  <c r="D15" i="33"/>
  <c r="E70" i="32"/>
  <c r="D15" i="32"/>
  <c r="E70" i="31"/>
  <c r="D15" i="31"/>
  <c r="A12" i="30"/>
  <c r="E70" i="29"/>
  <c r="D15" i="29"/>
  <c r="E70" i="28"/>
  <c r="D15" i="28"/>
  <c r="E70" i="27"/>
  <c r="D15" i="27"/>
  <c r="E70" i="26"/>
  <c r="D15" i="26"/>
  <c r="E70" i="25"/>
  <c r="D15" i="25"/>
  <c r="E70" i="24"/>
  <c r="D15" i="24"/>
  <c r="E70" i="11"/>
  <c r="D15" i="11"/>
  <c r="AS7" i="10" l="1"/>
  <c r="AT6" i="10"/>
  <c r="AS6" i="10"/>
  <c r="AS5" i="10"/>
  <c r="E70" i="10" l="1"/>
  <c r="D15" i="10"/>
  <c r="E70" i="9" l="1"/>
  <c r="D1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tc={9CE773BA-17E6-43A2-8BF0-CDF0E3BCAE85}</author>
    <author>tc={8FD5C60B-6252-46B2-97AC-29A85788CCAF}</author>
    <author>tc={9F43E217-3F46-4A97-858A-FF48C7F7E7FC}</author>
    <author>tc={4CF76EF8-F42B-464E-B416-1F778CE6A4A2}</author>
    <author>tc={F96468E6-7A2B-46A0-804D-0550D433488C}</author>
  </authors>
  <commentList>
    <comment ref="D4" authorId="0" shapeId="0" xr:uid="{9CE773BA-17E6-43A2-8BF0-CDF0E3BCAE85}">
      <text>
        <t>[Opmerkingenthread]
U kunt deze opmerkingenthread lezen in uw versie van Excel. Eventuele wijzigingen aan de thread gaan echter verloren als het bestand wordt geopend in een nieuwere versie van Excel. Meer informatie: https://go.microsoft.com/fwlink/?linkid=870924
Opmerking:
    Dit kunnen we zo niet zeggen. De kwalificatie staat permanent open. Dus we zeggen "periode van congestie" of "periode van marktvraag". 
"kwalificatie periode" zou willen zeggen dat er enkel binnen deze periode gekwalificeerd kan worden en dit is niet correct volgens de wetgeving</t>
      </text>
    </comment>
    <comment ref="G17" authorId="1" shapeId="0" xr:uid="{8FD5C60B-6252-46B2-97AC-29A85788CCAF}">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Moet deze comment niet 1 cel lager staan? </t>
      </text>
    </comment>
    <comment ref="G28" authorId="2" shapeId="0" xr:uid="{9F43E217-3F46-4A97-858A-FF48C7F7E7FC}">
      <text>
        <t>[Opmerkingenthread]
U kunt deze opmerkingenthread lezen in uw versie van Excel. Eventuele wijzigingen aan de thread gaan echter verloren als het bestand wordt geopend in een nieuwere versie van Excel. Meer informatie: https://go.microsoft.com/fwlink/?linkid=870924
Opmerking:
    @Gouwy Andy , kan je hier een korte uitleg schrijven wat we ermee bedoelen?</t>
      </text>
    </comment>
    <comment ref="G34" authorId="3" shapeId="0" xr:uid="{4CF76EF8-F42B-464E-B416-1F778CE6A4A2}">
      <text>
        <t>[Opmerkingenthread]
U kunt deze opmerkingenthread lezen in uw versie van Excel. Eventuele wijzigingen aan de thread gaan echter verloren als het bestand wordt geopend in een nieuwere versie van Excel. Meer informatie: https://go.microsoft.com/fwlink/?linkid=870924
Opmerking:
    @Gouwy Andy , kan je hier een korte uitleg schrijven wat we ermee bedoelen?</t>
      </text>
    </comment>
    <comment ref="D57" authorId="4" shapeId="0" xr:uid="{F96468E6-7A2B-46A0-804D-0550D433488C}">
      <text>
        <t>[Opmerkingenthread]
U kunt deze opmerkingenthread lezen in uw versie van Excel. Eventuele wijzigingen aan de thread gaan echter verloren als het bestand wordt geopend in een nieuwere versie van Excel. Meer informatie: https://go.microsoft.com/fwlink/?linkid=870924
Opmerking:
    Het is nog niet zeker of we de prijzen per product gaan meegeven
Beantwoorden:
    Int / Ext : dit is Intern</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tc={2A4D7FAC-4A8E-4527-8B97-76342D7EC40A}</author>
    <author>tc={1492F7AA-98CA-4AA4-BFAB-511C5B657C8D}</author>
    <author>tc={DD3D77FF-C75C-4F6E-BE09-06A37BB64697}</author>
  </authors>
  <commentList>
    <comment ref="D4" authorId="0" shapeId="0" xr:uid="{2A4D7FAC-4A8E-4527-8B97-76342D7EC40A}">
      <text>
        <t>[Opmerkingenthread]
U kunt deze opmerkingenthread lezen in uw versie van Excel. Eventuele wijzigingen aan de thread gaan echter verloren als het bestand wordt geopend in een nieuwere versie van Excel. Meer informatie: https://go.microsoft.com/fwlink/?linkid=870924
Opmerking:
    Dit kunnen we zo niet zeggen. De kwalificatie staat permanent open. Dus we zeggen "periode van congestie" of "periode van marktvraag". 
"kwalificatie periode" zou willen zeggen dat er enkel binnen deze periode gekwalificeerd kan worden en dit is niet correct volgens de wetgeving</t>
      </text>
    </comment>
    <comment ref="G17" authorId="1" shapeId="0" xr:uid="{1492F7AA-98CA-4AA4-BFAB-511C5B657C8D}">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Moet deze comment niet 1 cel lager staan? </t>
      </text>
    </comment>
    <comment ref="D57" authorId="2" shapeId="0" xr:uid="{DD3D77FF-C75C-4F6E-BE09-06A37BB64697}">
      <text>
        <t>[Opmerkingenthread]
U kunt deze opmerkingenthread lezen in uw versie van Excel. Eventuele wijzigingen aan de thread gaan echter verloren als het bestand wordt geopend in een nieuwere versie van Excel. Meer informatie: https://go.microsoft.com/fwlink/?linkid=870924
Opmerking:
    Het is nog niet zeker of we de prijzen per product gaan meegeven
Beantwoorden:
    Int / Ext : dit is Intern</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tc={614AC13A-FAB3-420C-A71B-F5917368EF03}</author>
    <author>tc={9D9A6911-B433-4899-83A4-75F6F773F0C5}</author>
    <author>tc={3CF74A9F-B636-4F48-826C-9C53C42103E6}</author>
  </authors>
  <commentList>
    <comment ref="D4" authorId="0" shapeId="0" xr:uid="{614AC13A-FAB3-420C-A71B-F5917368EF03}">
      <text>
        <t>[Opmerkingenthread]
U kunt deze opmerkingenthread lezen in uw versie van Excel. Eventuele wijzigingen aan de thread gaan echter verloren als het bestand wordt geopend in een nieuwere versie van Excel. Meer informatie: https://go.microsoft.com/fwlink/?linkid=870924
Opmerking:
    Dit kunnen we zo niet zeggen. De kwalificatie staat permanent open. Dus we zeggen "periode van congestie" of "periode van marktvraag". 
"kwalificatie periode" zou willen zeggen dat er enkel binnen deze periode gekwalificeerd kan worden en dit is niet correct volgens de wetgeving</t>
      </text>
    </comment>
    <comment ref="G17" authorId="1" shapeId="0" xr:uid="{9D9A6911-B433-4899-83A4-75F6F773F0C5}">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Moet deze comment niet 1 cel lager staan? </t>
      </text>
    </comment>
    <comment ref="D57" authorId="2" shapeId="0" xr:uid="{3CF74A9F-B636-4F48-826C-9C53C42103E6}">
      <text>
        <t>[Opmerkingenthread]
U kunt deze opmerkingenthread lezen in uw versie van Excel. Eventuele wijzigingen aan de thread gaan echter verloren als het bestand wordt geopend in een nieuwere versie van Excel. Meer informatie: https://go.microsoft.com/fwlink/?linkid=870924
Opmerking:
    Het is nog niet zeker of we de prijzen per product gaan meegeven
Beantwoorden:
    Int / Ext : dit is Intern</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tc={DF8BEFBA-A5F1-4BCF-9D95-7BC074B7C46B}</author>
    <author>tc={42D7DECF-1E36-47B7-B757-5834D487697D}</author>
    <author>tc={BF557A5E-6612-42AF-A557-5C4D88729DB2}</author>
  </authors>
  <commentList>
    <comment ref="D4" authorId="0" shapeId="0" xr:uid="{DF8BEFBA-A5F1-4BCF-9D95-7BC074B7C46B}">
      <text>
        <t>[Opmerkingenthread]
U kunt deze opmerkingenthread lezen in uw versie van Excel. Eventuele wijzigingen aan de thread gaan echter verloren als het bestand wordt geopend in een nieuwere versie van Excel. Meer informatie: https://go.microsoft.com/fwlink/?linkid=870924
Opmerking:
    Dit kunnen we zo niet zeggen. De kwalificatie staat permanent open. Dus we zeggen "periode van congestie" of "periode van marktvraag". 
"kwalificatie periode" zou willen zeggen dat er enkel binnen deze periode gekwalificeerd kan worden en dit is niet correct volgens de wetgeving</t>
      </text>
    </comment>
    <comment ref="G17" authorId="1" shapeId="0" xr:uid="{42D7DECF-1E36-47B7-B757-5834D487697D}">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Moet deze comment niet 1 cel lager staan? </t>
      </text>
    </comment>
    <comment ref="D57" authorId="2" shapeId="0" xr:uid="{BF557A5E-6612-42AF-A557-5C4D88729DB2}">
      <text>
        <t>[Opmerkingenthread]
U kunt deze opmerkingenthread lezen in uw versie van Excel. Eventuele wijzigingen aan de thread gaan echter verloren als het bestand wordt geopend in een nieuwere versie van Excel. Meer informatie: https://go.microsoft.com/fwlink/?linkid=870924
Opmerking:
    Het is nog niet zeker of we de prijzen per product gaan meegeven
Beantwoorden:
    Int / Ext : dit is Intern</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tc={94C3982E-89A6-4D63-BF74-DF8C5E6B273B}</author>
    <author>tc={3BB06317-FE44-4748-B226-A95153BFEA1E}</author>
    <author>tc={F1B0AC41-6400-4EA8-B50A-C4D55E05D56D}</author>
  </authors>
  <commentList>
    <comment ref="D4" authorId="0" shapeId="0" xr:uid="{94C3982E-89A6-4D63-BF74-DF8C5E6B273B}">
      <text>
        <t>[Opmerkingenthread]
U kunt deze opmerkingenthread lezen in uw versie van Excel. Eventuele wijzigingen aan de thread gaan echter verloren als het bestand wordt geopend in een nieuwere versie van Excel. Meer informatie: https://go.microsoft.com/fwlink/?linkid=870924
Opmerking:
    Dit kunnen we zo niet zeggen. De kwalificatie staat permanent open. Dus we zeggen "periode van congestie" of "periode van marktvraag". 
"kwalificatie periode" zou willen zeggen dat er enkel binnen deze periode gekwalificeerd kan worden en dit is niet correct volgens de wetgeving</t>
      </text>
    </comment>
    <comment ref="G17" authorId="1" shapeId="0" xr:uid="{3BB06317-FE44-4748-B226-A95153BFEA1E}">
      <text>
        <t>[Opmerkingenthread]
U kunt deze opmerkingenthread lezen in uw versie van Excel. Eventuele wijzigingen aan de thread gaan echter verloren als het bestand wordt geopend in een nieuwere versie van Excel. Meer informatie: https://go.microsoft.com/fwlink/?linkid=870924
Opmerking:
    Moet deze comment niet 1 cel lager staan? 
Beantwoorden:
    Neen, de capaciteitswijzer geeft geen zones aan, wel het kaartje onderaan.</t>
      </text>
    </comment>
    <comment ref="D57" authorId="2" shapeId="0" xr:uid="{F1B0AC41-6400-4EA8-B50A-C4D55E05D56D}">
      <text>
        <t>[Opmerkingenthread]
U kunt deze opmerkingenthread lezen in uw versie van Excel. Eventuele wijzigingen aan de thread gaan echter verloren als het bestand wordt geopend in een nieuwere versie van Excel. Meer informatie: https://go.microsoft.com/fwlink/?linkid=870924
Opmerking:
    Het is nog niet zeker of we de prijzen per product gaan meegeven
Beantwoorden:
    Int / Ext : dit is Intern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tc={53AC57CC-E1DD-4581-B3F6-C7A2CB802BD7}</author>
    <author>tc={32F8C4D5-94AB-4A53-B91B-00F814A3D596}</author>
    <author>tc={4313B36E-9408-4825-A15E-65A53BEE8650}</author>
  </authors>
  <commentList>
    <comment ref="D4" authorId="0" shapeId="0" xr:uid="{53AC57CC-E1DD-4581-B3F6-C7A2CB802BD7}">
      <text>
        <t>[Opmerkingenthread]
U kunt deze opmerkingenthread lezen in uw versie van Excel. Eventuele wijzigingen aan de thread gaan echter verloren als het bestand wordt geopend in een nieuwere versie van Excel. Meer informatie: https://go.microsoft.com/fwlink/?linkid=870924
Opmerking:
    Dit kunnen we zo niet zeggen. De kwalificatie staat permanent open. Dus we zeggen "periode van congestie" of "periode van marktvraag". 
"kwalificatie periode" zou willen zeggen dat er enkel binnen deze periode gekwalificeerd kan worden en dit is niet correct volgens de wetgeving</t>
      </text>
    </comment>
    <comment ref="G17" authorId="1" shapeId="0" xr:uid="{32F8C4D5-94AB-4A53-B91B-00F814A3D596}">
      <text>
        <t>[Opmerkingenthread]
U kunt deze opmerkingenthread lezen in uw versie van Excel. Eventuele wijzigingen aan de thread gaan echter verloren als het bestand wordt geopend in een nieuwere versie van Excel. Meer informatie: https://go.microsoft.com/fwlink/?linkid=870924
Opmerking:
    Moet deze comment niet 1 cel lager staan? 
Beantwoorden:
    Neen, de capaciteitswijzer geeft geen zones aan, wel het kaartje onderaan.</t>
      </text>
    </comment>
    <comment ref="D57" authorId="2" shapeId="0" xr:uid="{4313B36E-9408-4825-A15E-65A53BEE8650}">
      <text>
        <t>[Opmerkingenthread]
U kunt deze opmerkingenthread lezen in uw versie van Excel. Eventuele wijzigingen aan de thread gaan echter verloren als het bestand wordt geopend in een nieuwere versie van Excel. Meer informatie: https://go.microsoft.com/fwlink/?linkid=870924
Opmerking:
    Het is nog niet zeker of we de prijzen per product gaan meegeven
Beantwoorden:
    Int / Ext : dit is Intern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tc={A3DE6D05-6CC7-4A66-82AD-3B123DD22616}</author>
    <author>tc={057F6D60-73AD-457E-90D7-EC5AEB70A098}</author>
    <author>tc={61BD7173-C7E5-44BA-BA37-8B5B22CEF526}</author>
  </authors>
  <commentList>
    <comment ref="D4" authorId="0" shapeId="0" xr:uid="{A3DE6D05-6CC7-4A66-82AD-3B123DD22616}">
      <text>
        <t>[Opmerkingenthread]
U kunt deze opmerkingenthread lezen in uw versie van Excel. Eventuele wijzigingen aan de thread gaan echter verloren als het bestand wordt geopend in een nieuwere versie van Excel. Meer informatie: https://go.microsoft.com/fwlink/?linkid=870924
Opmerking:
    Dit kunnen we zo niet zeggen. De kwalificatie staat permanent open. Dus we zeggen "periode van congestie" of "periode van marktvraag". 
"kwalificatie periode" zou willen zeggen dat er enkel binnen deze periode gekwalificeerd kan worden en dit is niet correct volgens de wetgeving</t>
      </text>
    </comment>
    <comment ref="G17" authorId="1" shapeId="0" xr:uid="{057F6D60-73AD-457E-90D7-EC5AEB70A098}">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Moet deze comment niet 1 cel lager staan? </t>
      </text>
    </comment>
    <comment ref="D57" authorId="2" shapeId="0" xr:uid="{61BD7173-C7E5-44BA-BA37-8B5B22CEF526}">
      <text>
        <t>[Opmerkingenthread]
U kunt deze opmerkingenthread lezen in uw versie van Excel. Eventuele wijzigingen aan de thread gaan echter verloren als het bestand wordt geopend in een nieuwere versie van Excel. Meer informatie: https://go.microsoft.com/fwlink/?linkid=870924
Opmerking:
    Het is nog niet zeker of we de prijzen per product gaan meegeven
Beantwoorden:
    Int / Ext : dit is Intern</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tc={01A1B885-FC59-46E2-86E0-4B4A12807119}</author>
    <author>tc={374A0CE3-D42B-40B0-BCA6-A95596E65162}</author>
    <author>tc={51B58B4F-A065-44B8-9469-3139A708DB53}</author>
  </authors>
  <commentList>
    <comment ref="D4" authorId="0" shapeId="0" xr:uid="{01A1B885-FC59-46E2-86E0-4B4A12807119}">
      <text>
        <t>[Opmerkingenthread]
U kunt deze opmerkingenthread lezen in uw versie van Excel. Eventuele wijzigingen aan de thread gaan echter verloren als het bestand wordt geopend in een nieuwere versie van Excel. Meer informatie: https://go.microsoft.com/fwlink/?linkid=870924
Opmerking:
    Dit kunnen we zo niet zeggen. De kwalificatie staat permanent open. Dus we zeggen "periode van congestie" of "periode van marktvraag". 
"kwalificatie periode" zou willen zeggen dat er enkel binnen deze periode gekwalificeerd kan worden en dit is niet correct volgens de wetgeving</t>
      </text>
    </comment>
    <comment ref="G17" authorId="1" shapeId="0" xr:uid="{374A0CE3-D42B-40B0-BCA6-A95596E65162}">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Moet deze comment niet 1 cel lager staan? </t>
      </text>
    </comment>
    <comment ref="D57" authorId="2" shapeId="0" xr:uid="{51B58B4F-A065-44B8-9469-3139A708DB53}">
      <text>
        <t>[Opmerkingenthread]
U kunt deze opmerkingenthread lezen in uw versie van Excel. Eventuele wijzigingen aan de thread gaan echter verloren als het bestand wordt geopend in een nieuwere versie van Excel. Meer informatie: https://go.microsoft.com/fwlink/?linkid=870924
Opmerking:
    Het is nog niet zeker of we de prijzen per product gaan meegeven
Beantwoorden:
    Int / Ext : dit is Intern</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tc={BC60F0A6-6F7D-4837-86D8-02CBDA8A5B4C}</author>
    <author>tc={1C7B83DD-6FDC-46E7-89E3-6D3A338169C3}</author>
    <author>tc={A6277CBB-8563-4962-9292-8ED5F7289011}</author>
  </authors>
  <commentList>
    <comment ref="D4" authorId="0" shapeId="0" xr:uid="{BC60F0A6-6F7D-4837-86D8-02CBDA8A5B4C}">
      <text>
        <t>[Opmerkingenthread]
U kunt deze opmerkingenthread lezen in uw versie van Excel. Eventuele wijzigingen aan de thread gaan echter verloren als het bestand wordt geopend in een nieuwere versie van Excel. Meer informatie: https://go.microsoft.com/fwlink/?linkid=870924
Opmerking:
    Dit kunnen we zo niet zeggen. De kwalificatie staat permanent open. Dus we zeggen "periode van congestie" of "periode van marktvraag". 
"kwalificatie periode" zou willen zeggen dat er enkel binnen deze periode gekwalificeerd kan worden en dit is niet correct volgens de wetgeving</t>
      </text>
    </comment>
    <comment ref="G17" authorId="1" shapeId="0" xr:uid="{1C7B83DD-6FDC-46E7-89E3-6D3A338169C3}">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Moet deze comment niet 1 cel lager staan? </t>
      </text>
    </comment>
    <comment ref="D57" authorId="2" shapeId="0" xr:uid="{A6277CBB-8563-4962-9292-8ED5F7289011}">
      <text>
        <t>[Opmerkingenthread]
U kunt deze opmerkingenthread lezen in uw versie van Excel. Eventuele wijzigingen aan de thread gaan echter verloren als het bestand wordt geopend in een nieuwere versie van Excel. Meer informatie: https://go.microsoft.com/fwlink/?linkid=870924
Opmerking:
    Het is nog niet zeker of we de prijzen per product gaan meegeven
Beantwoorden:
    Int / Ext : dit is Intern</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tc={FCBDC4E0-9AE2-4961-86AA-92610107789C}</author>
    <author>tc={6F88C275-C47E-43C9-BB09-02039BAF9F65}</author>
    <author>tc={B8CD43A2-9648-4162-B1CF-E22E1040AFA7}</author>
  </authors>
  <commentList>
    <comment ref="D4" authorId="0" shapeId="0" xr:uid="{FCBDC4E0-9AE2-4961-86AA-92610107789C}">
      <text>
        <t>[Opmerkingenthread]
U kunt deze opmerkingenthread lezen in uw versie van Excel. Eventuele wijzigingen aan de thread gaan echter verloren als het bestand wordt geopend in een nieuwere versie van Excel. Meer informatie: https://go.microsoft.com/fwlink/?linkid=870924
Opmerking:
    Dit kunnen we zo niet zeggen. De kwalificatie staat permanent open. Dus we zeggen "periode van congestie" of "periode van marktvraag". 
"kwalificatie periode" zou willen zeggen dat er enkel binnen deze periode gekwalificeerd kan worden en dit is niet correct volgens de wetgeving</t>
      </text>
    </comment>
    <comment ref="G17" authorId="1" shapeId="0" xr:uid="{6F88C275-C47E-43C9-BB09-02039BAF9F65}">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Moet deze comment niet 1 cel lager staan? </t>
      </text>
    </comment>
    <comment ref="D57" authorId="2" shapeId="0" xr:uid="{B8CD43A2-9648-4162-B1CF-E22E1040AFA7}">
      <text>
        <t>[Opmerkingenthread]
U kunt deze opmerkingenthread lezen in uw versie van Excel. Eventuele wijzigingen aan de thread gaan echter verloren als het bestand wordt geopend in een nieuwere versie van Excel. Meer informatie: https://go.microsoft.com/fwlink/?linkid=870924
Opmerking:
    Het is nog niet zeker of we de prijzen per product gaan meegeven
Beantwoorden:
    Int / Ext : dit is Intern</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tc={ABDB4DD6-6940-40EE-A666-55B9DA40E681}</author>
    <author>tc={08A53BF5-2DDC-4304-A8CB-C75B67C0EF61}</author>
    <author>tc={7279E931-E31F-4B60-BDA0-7AE6064AC708}</author>
  </authors>
  <commentList>
    <comment ref="D4" authorId="0" shapeId="0" xr:uid="{ABDB4DD6-6940-40EE-A666-55B9DA40E681}">
      <text>
        <t>[Opmerkingenthread]
U kunt deze opmerkingenthread lezen in uw versie van Excel. Eventuele wijzigingen aan de thread gaan echter verloren als het bestand wordt geopend in een nieuwere versie van Excel. Meer informatie: https://go.microsoft.com/fwlink/?linkid=870924
Opmerking:
    Dit kunnen we zo niet zeggen. De kwalificatie staat permanent open. Dus we zeggen "periode van congestie" of "periode van marktvraag". 
"kwalificatie periode" zou willen zeggen dat er enkel binnen deze periode gekwalificeerd kan worden en dit is niet correct volgens de wetgeving</t>
      </text>
    </comment>
    <comment ref="G17" authorId="1" shapeId="0" xr:uid="{08A53BF5-2DDC-4304-A8CB-C75B67C0EF61}">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Moet deze comment niet 1 cel lager staan? </t>
      </text>
    </comment>
    <comment ref="D57" authorId="2" shapeId="0" xr:uid="{7279E931-E31F-4B60-BDA0-7AE6064AC708}">
      <text>
        <t>[Opmerkingenthread]
U kunt deze opmerkingenthread lezen in uw versie van Excel. Eventuele wijzigingen aan de thread gaan echter verloren als het bestand wordt geopend in een nieuwere versie van Excel. Meer informatie: https://go.microsoft.com/fwlink/?linkid=870924
Opmerking:
    Het is nog niet zeker of we de prijzen per product gaan meegeven
Beantwoorden:
    Int / Ext : dit is Intern</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tc={E58FD8D3-8056-4FE7-AB40-D2A1AC545460}</author>
    <author>tc={D5891034-D897-443E-936C-E75F0D53CE42}</author>
    <author>tc={AAC965FE-77E0-4FD2-BF7C-FF5A6CC7B1CF}</author>
  </authors>
  <commentList>
    <comment ref="D4" authorId="0" shapeId="0" xr:uid="{E58FD8D3-8056-4FE7-AB40-D2A1AC545460}">
      <text>
        <t>[Opmerkingenthread]
U kunt deze opmerkingenthread lezen in uw versie van Excel. Eventuele wijzigingen aan de thread gaan echter verloren als het bestand wordt geopend in een nieuwere versie van Excel. Meer informatie: https://go.microsoft.com/fwlink/?linkid=870924
Opmerking:
    Dit kunnen we zo niet zeggen. De kwalificatie staat permanent open. Dus we zeggen "periode van congestie" of "periode van marktvraag". 
"kwalificatie periode" zou willen zeggen dat er enkel binnen deze periode gekwalificeerd kan worden en dit is niet correct volgens de wetgeving</t>
      </text>
    </comment>
    <comment ref="G17" authorId="1" shapeId="0" xr:uid="{D5891034-D897-443E-936C-E75F0D53CE42}">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Moet deze comment niet 1 cel lager staan? </t>
      </text>
    </comment>
    <comment ref="D57" authorId="2" shapeId="0" xr:uid="{AAC965FE-77E0-4FD2-BF7C-FF5A6CC7B1CF}">
      <text>
        <t>[Opmerkingenthread]
U kunt deze opmerkingenthread lezen in uw versie van Excel. Eventuele wijzigingen aan de thread gaan echter verloren als het bestand wordt geopend in een nieuwere versie van Excel. Meer informatie: https://go.microsoft.com/fwlink/?linkid=870924
Opmerking:
    Het is nog niet zeker of we de prijzen per product gaan meegeven
Beantwoorden:
    Int / Ext : dit is Intern</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tc={A7A92B99-B670-4EFF-8A21-03F95CC93532}</author>
    <author>tc={48838D18-C5AD-40C0-9F6E-CDF15190263A}</author>
    <author>tc={E130E2F3-DFA9-4011-AC9D-90CA418E8904}</author>
  </authors>
  <commentList>
    <comment ref="D4" authorId="0" shapeId="0" xr:uid="{A7A92B99-B670-4EFF-8A21-03F95CC93532}">
      <text>
        <t>[Opmerkingenthread]
U kunt deze opmerkingenthread lezen in uw versie van Excel. Eventuele wijzigingen aan de thread gaan echter verloren als het bestand wordt geopend in een nieuwere versie van Excel. Meer informatie: https://go.microsoft.com/fwlink/?linkid=870924
Opmerking:
    Dit kunnen we zo niet zeggen. De kwalificatie staat permanent open. Dus we zeggen "periode van congestie" of "periode van marktvraag". 
"kwalificatie periode" zou willen zeggen dat er enkel binnen deze periode gekwalificeerd kan worden en dit is niet correct volgens de wetgeving</t>
      </text>
    </comment>
    <comment ref="G17" authorId="1" shapeId="0" xr:uid="{48838D18-C5AD-40C0-9F6E-CDF15190263A}">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Moet deze comment niet 1 cel lager staan? </t>
      </text>
    </comment>
    <comment ref="D57" authorId="2" shapeId="0" xr:uid="{E130E2F3-DFA9-4011-AC9D-90CA418E8904}">
      <text>
        <t>[Opmerkingenthread]
U kunt deze opmerkingenthread lezen in uw versie van Excel. Eventuele wijzigingen aan de thread gaan echter verloren als het bestand wordt geopend in een nieuwere versie van Excel. Meer informatie: https://go.microsoft.com/fwlink/?linkid=870924
Opmerking:
    Het is nog niet zeker of we de prijzen per product gaan meegeven
Beantwoorden:
    Int / Ext : dit is Intern</t>
      </text>
    </comment>
  </commentList>
</comments>
</file>

<file path=xl/sharedStrings.xml><?xml version="1.0" encoding="utf-8"?>
<sst xmlns="http://schemas.openxmlformats.org/spreadsheetml/2006/main" count="2514" uniqueCount="310">
  <si>
    <t>Fiches printen</t>
  </si>
  <si>
    <t>- Ga naar fiche van gezochte zone (tabs)</t>
  </si>
  <si>
    <t>- Controleer in kolom B de classificatie Int/Ext (= welke info mag Intern / Extern gedeeld worden)</t>
  </si>
  <si>
    <t xml:space="preserve">- Klik op filter in cell B3 en deselecteer 'Int' &gt; nu worden alle interne parameters gehide. </t>
  </si>
  <si>
    <t>- CRTL+P commando</t>
  </si>
  <si>
    <t>- Print to PDF</t>
  </si>
  <si>
    <t xml:space="preserve">- Controleer de output </t>
  </si>
  <si>
    <t>Aandachtspunten</t>
  </si>
  <si>
    <t>- Classificatie Int/Ext: Pas deze niet aan in de fiche van de zone maar in 'Template'-tab</t>
  </si>
  <si>
    <t xml:space="preserve"> Shortflex +MaxU</t>
  </si>
  <si>
    <t>Congestievolume totaal congestievolume</t>
  </si>
  <si>
    <t>Reservatie ( R ) LF</t>
  </si>
  <si>
    <t>Activatie (A) LF</t>
  </si>
  <si>
    <t>Act./Res. (MaxU.)</t>
  </si>
  <si>
    <t>Uren (h)</t>
  </si>
  <si>
    <t>Periode MaxUsage (Mnd)</t>
  </si>
  <si>
    <t>Periode LF (Mnd)</t>
  </si>
  <si>
    <t>Periode SF (Mnd)</t>
  </si>
  <si>
    <t>Reservatie Aantal</t>
  </si>
  <si>
    <t>Activatie 
Aantal</t>
  </si>
  <si>
    <t>MxU.
 Activatie</t>
  </si>
  <si>
    <t>Max Piek</t>
  </si>
  <si>
    <t>FSP bieding MW (Pr)</t>
  </si>
  <si>
    <t>Budget
(incl. projectkost)</t>
  </si>
  <si>
    <t xml:space="preserve">MWh  </t>
  </si>
  <si>
    <t>MW/h</t>
  </si>
  <si>
    <t xml:space="preserve">Uren </t>
  </si>
  <si>
    <t>Mnd</t>
  </si>
  <si>
    <t>#</t>
  </si>
  <si>
    <t>MW</t>
  </si>
  <si>
    <t>EUR</t>
  </si>
  <si>
    <t>DAMPLEIN</t>
  </si>
  <si>
    <t>MUIZEN</t>
  </si>
  <si>
    <t xml:space="preserve">Zone_fiches: </t>
  </si>
  <si>
    <t>AALST NOORD</t>
  </si>
  <si>
    <t>BORNEM</t>
  </si>
  <si>
    <t>WEZEMBEEK</t>
  </si>
  <si>
    <t>GENT ST-KRUISWINKEL</t>
  </si>
  <si>
    <t>GISTEL</t>
  </si>
  <si>
    <t>KOEKELARE</t>
  </si>
  <si>
    <t>JABBEKE</t>
  </si>
  <si>
    <t>STENE</t>
  </si>
  <si>
    <t>GRIMBERGEN</t>
  </si>
  <si>
    <t>WONDELGEM</t>
  </si>
  <si>
    <t>Intern/
extern</t>
  </si>
  <si>
    <t>Kolomen voor publicatie</t>
  </si>
  <si>
    <t>Interne comments</t>
  </si>
  <si>
    <t>Ext</t>
  </si>
  <si>
    <t>Naam zone</t>
  </si>
  <si>
    <t>Input Andy:</t>
  </si>
  <si>
    <t>FicheTSMuizen.docx</t>
  </si>
  <si>
    <t>Volume</t>
  </si>
  <si>
    <t>Uren</t>
  </si>
  <si>
    <t>Periode van de marktvraag</t>
  </si>
  <si>
    <t>December 2024 - December 2025</t>
  </si>
  <si>
    <t>Int</t>
  </si>
  <si>
    <t xml:space="preserve">Oktober </t>
  </si>
  <si>
    <t xml:space="preserve">November </t>
  </si>
  <si>
    <t>December</t>
  </si>
  <si>
    <t>Januari</t>
  </si>
  <si>
    <t>Februari</t>
  </si>
  <si>
    <t xml:space="preserve">Maart </t>
  </si>
  <si>
    <t>April</t>
  </si>
  <si>
    <t>Mei</t>
  </si>
  <si>
    <t>Juni</t>
  </si>
  <si>
    <t>Juli</t>
  </si>
  <si>
    <t>Augustus</t>
  </si>
  <si>
    <t>September</t>
  </si>
  <si>
    <t>Oktober</t>
  </si>
  <si>
    <t>November</t>
  </si>
  <si>
    <t xml:space="preserve"># </t>
  </si>
  <si>
    <t>Maandag</t>
  </si>
  <si>
    <t>MaxUsage</t>
  </si>
  <si>
    <t>Dinsdag</t>
  </si>
  <si>
    <t>Introductie en context</t>
  </si>
  <si>
    <t>LongFlex</t>
  </si>
  <si>
    <t>Woensdag</t>
  </si>
  <si>
    <t xml:space="preserve">Deze technische fiche biedt een gedetailleerd overzicht van de geografische zone waar Fluvius marktflexibiliteit zoekt. Het doel is om potentiële deelnemers inzicht </t>
  </si>
  <si>
    <t>ShortFlex</t>
  </si>
  <si>
    <t>N/a</t>
  </si>
  <si>
    <t>Donderdag</t>
  </si>
  <si>
    <t xml:space="preserve">te geven in zowel de zone op zich en het klantenbestand dat aanwezig is in de betrokken zone. Daarnaast wordt er inzicht geboden in de flexibiliteitsvermogens en </t>
  </si>
  <si>
    <t>Vrijdag</t>
  </si>
  <si>
    <t xml:space="preserve">-volumes die Fluvius in die zone zoekt, welke producten daarvoor ingezet worden en binnen welke periode. Waar mogelijk worden eventuele afhankelijkheden en </t>
  </si>
  <si>
    <t>Zaterdag</t>
  </si>
  <si>
    <t xml:space="preserve">toekomstperspectief geduid.
</t>
  </si>
  <si>
    <t>Gberuik kleur</t>
  </si>
  <si>
    <t>Zondag</t>
  </si>
  <si>
    <t xml:space="preserve">De fiche is opgezet als aanvulling op het NODES-platform, waar de effectieve vraag en aanbod op elkaar worden afgestemd. Deze aanvulling is bijgevolg informatief  </t>
  </si>
  <si>
    <t xml:space="preserve">en daarom niet-bindend. Bijkomende informatie of vragen kunnen gesteld worden via FRPFlex@fluvius.be. Indien de informatie relevant is voor alle marktpartijen, dan </t>
  </si>
  <si>
    <t>worden deze, met inachtneming van GDPR-wetgeving, aangevuld in de betrokken fiche(s).</t>
  </si>
  <si>
    <t>Toelichting</t>
  </si>
  <si>
    <t xml:space="preserve">(deel)gemeenten </t>
  </si>
  <si>
    <t>Link NODES</t>
  </si>
  <si>
    <t>Gelieve via deze link te verifiëren of de EAN's binnen de juiste geografische zone vallen.</t>
  </si>
  <si>
    <t>Link naar het NODES Platform (evt. onmiddellijk naar ternder)</t>
  </si>
  <si>
    <t>Link Capaciteitswijzer</t>
  </si>
  <si>
    <t>Open Data Link</t>
  </si>
  <si>
    <t xml:space="preserve">Transformator naam (Grid Node ID): </t>
  </si>
  <si>
    <t xml:space="preserve">In het NODES platform wordt naar 'Grid Node' verwezen </t>
  </si>
  <si>
    <t xml:space="preserve">DMS Alias </t>
  </si>
  <si>
    <t>Bij onduidelijkheid rond de match tussen de TS perimeter en de geografische locatie van uw asset wordt er verwezen naar het NODES-platform waar een visuele</t>
  </si>
  <si>
    <t xml:space="preserve">tool duidelijkheid kan brengen. </t>
  </si>
  <si>
    <t xml:space="preserve">Mochten er blijvende onduidelijkheden bestaan, wanneer de asset in het grensgebied zou liggen, neem contact op met FRPFlex@fluvius.be met </t>
  </si>
  <si>
    <t>de bestreffende EAN's bijgevoed voor de regio waarvoor u wilt kwalificeren.</t>
  </si>
  <si>
    <t>Transformator (TS) karakteristiek</t>
  </si>
  <si>
    <t>Middenspanning (MS)</t>
  </si>
  <si>
    <t>Opgesteld transformatorvermogen MS-klanten</t>
  </si>
  <si>
    <t>Som geïnstalleerde vermogens in klantcabines &amp; gemengde cabines</t>
  </si>
  <si>
    <t>MS-databron: DMS (Contact: Jan Van de Vyver)</t>
  </si>
  <si>
    <t xml:space="preserve">Afnamepiek (MW) </t>
  </si>
  <si>
    <t>Zonder rekening te houden met een gelijktijdigheidsfactor</t>
  </si>
  <si>
    <t>Aantal Klantcabines (MS-klanten)</t>
  </si>
  <si>
    <t xml:space="preserve">Aantal EAN's </t>
  </si>
  <si>
    <t>Laagspanning (LS)</t>
  </si>
  <si>
    <t>Opgesteld transformatorvermogen LS-klanten</t>
  </si>
  <si>
    <t>Som geïnstalleerde vermogens in distributiecabines en gemengde cabines</t>
  </si>
  <si>
    <t>LS-databron: AVI-Data (Contact: Andy Gouwy)</t>
  </si>
  <si>
    <t>Aantal Distributiecabines (LS-klanten)</t>
  </si>
  <si>
    <t>Algemeen</t>
  </si>
  <si>
    <t>Aantal 'Klein verbruik' EAN's (%)</t>
  </si>
  <si>
    <t>De verhouding opgesteld vermogen LS op het totaal midden -en laagspanningsvermogen. Indicatief cijfer voor de respectievelijke zone</t>
  </si>
  <si>
    <t>Berekening: De verhouding opgesteld vermogen MS/LS - Drempel = 56 kVA. Cijfers uit DMS (Contact: Jan Van de Vyver)</t>
  </si>
  <si>
    <t>Aantal 'Groot verbruik' EAN's (%)</t>
  </si>
  <si>
    <t>De verhouding opgesteld vermogen MS op het totaal midden -en laagspanningsvermogen. Indicatief cijfer voor de respectievelijke zone</t>
  </si>
  <si>
    <t>Voornaamste asset klasse</t>
  </si>
  <si>
    <t>Indicatief cijfer voor de respectievelijke zone</t>
  </si>
  <si>
    <t>Flexibiliteitsnood</t>
  </si>
  <si>
    <t>Flexibiliteitsrichting</t>
  </si>
  <si>
    <t xml:space="preserve">Congestieprofiel: Actief vermogen </t>
  </si>
  <si>
    <t>Pieken voor het volledige jaar</t>
  </si>
  <si>
    <t xml:space="preserve">Duurcurve congestie </t>
  </si>
  <si>
    <t xml:space="preserve">Het aantal uren voorspelde congestie per jaar, o.b.v. historische data </t>
  </si>
  <si>
    <t>Overzicht geven voor een volledig jaar. Bron: DMS (Contact: Jan Van de Vyver)</t>
  </si>
  <si>
    <t>Periode</t>
  </si>
  <si>
    <t>De maanden waar congestie kan optreden, o.b.v. historische data en onafhankelijk van de markttest periode</t>
  </si>
  <si>
    <t>De maanden waneer er congestie optreed (los van de markttesten)</t>
  </si>
  <si>
    <t>Maximale piek</t>
  </si>
  <si>
    <t xml:space="preserve">MW </t>
  </si>
  <si>
    <t xml:space="preserve">De maximale voorspelde piek (MW) over het volledige jaar, o.b.v. historische data </t>
  </si>
  <si>
    <t>Base en peakload aankoop.xlsx</t>
  </si>
  <si>
    <t xml:space="preserve">Gemidd. Piek </t>
  </si>
  <si>
    <t xml:space="preserve">De gemiddelde voorspelde piek (MW) over het volledige jaar, o.b.v. historische data </t>
  </si>
  <si>
    <t>Congestielimiet</t>
  </si>
  <si>
    <t>De vermogensgrens vanaf wanneer een congestie optreed</t>
  </si>
  <si>
    <t>Budget congestieperiode(s)</t>
  </si>
  <si>
    <t xml:space="preserve">Totaal budget </t>
  </si>
  <si>
    <t>Indicatief jaarbudget voor de respectievelijke zone</t>
  </si>
  <si>
    <t xml:space="preserve">Bron: Pricing model Jens en Jan </t>
  </si>
  <si>
    <t>Congestievolume</t>
  </si>
  <si>
    <t>MWh</t>
  </si>
  <si>
    <t>Totaal volume verwachte overschrijdingen</t>
  </si>
  <si>
    <t xml:space="preserve">Redenering </t>
  </si>
  <si>
    <t>Plafondprijzen / product</t>
  </si>
  <si>
    <t>- LongFlex</t>
  </si>
  <si>
    <t xml:space="preserve"> €/MWh</t>
  </si>
  <si>
    <t>Indicatief plafondprijzen per product</t>
  </si>
  <si>
    <t>Model budgetbepaling per case.xlsx</t>
  </si>
  <si>
    <t>- ShortFlex</t>
  </si>
  <si>
    <t>- MaxUsage</t>
  </si>
  <si>
    <t xml:space="preserve"> €/MW/h</t>
  </si>
  <si>
    <t>Product overzicht congestieperiode(s)</t>
  </si>
  <si>
    <t>Volumes / product: LongFlex</t>
  </si>
  <si>
    <t>Volumes / product: ShortFlex</t>
  </si>
  <si>
    <t>Volumes / product: MaxUsage</t>
  </si>
  <si>
    <t xml:space="preserve">Verhouding reservatie / activatie volume </t>
  </si>
  <si>
    <t>Verhouding Reservatie / Activatie (voorspeld)</t>
  </si>
  <si>
    <t>Leerdoelen</t>
  </si>
  <si>
    <t xml:space="preserve">verw. Congestie uren </t>
  </si>
  <si>
    <t>Uur</t>
  </si>
  <si>
    <t>Het aantal voorspelde uren waar congestie verwacht wordt</t>
  </si>
  <si>
    <t>verw. Congestie events</t>
  </si>
  <si>
    <t>Een congestie event is een aaneengesloten periode van één of meerdere uren met verwachte congestie</t>
  </si>
  <si>
    <t xml:space="preserve"> </t>
  </si>
  <si>
    <t>Damplein</t>
  </si>
  <si>
    <t xml:space="preserve">* ANTWERPEN: grote delen Historisch Centrum, Eilandje, Antwerpen-Noord. Beperkt gedeelte district Borgerhout </t>
  </si>
  <si>
    <t>Tenders | NODES (nodesmarket.com)</t>
  </si>
  <si>
    <t>https://opendata.fluvius.be/pages/ms_cabines_insights/?refine.dms_alias=ANTW_ANTW_2902</t>
  </si>
  <si>
    <t>Transformator naam (Grid Node ID)</t>
  </si>
  <si>
    <t>ANTW_ANTW_2902</t>
  </si>
  <si>
    <t>Opmerkingen</t>
  </si>
  <si>
    <t>Markttest</t>
  </si>
  <si>
    <t>Netto afname reductie</t>
  </si>
  <si>
    <t>2,22</t>
  </si>
  <si>
    <t>34,40,33, 27</t>
  </si>
  <si>
    <t>Geografische zone</t>
  </si>
  <si>
    <t>Jaaroverzicht:</t>
  </si>
  <si>
    <t xml:space="preserve">Disclaimer: de verdeling van volumes tussen de verschillende producten kan wijzigen op basis van de netwerk omstandigheden en voortschrijdend inzicht. </t>
  </si>
  <si>
    <t>Jaaroverzicht (indicatief: exacte tijdstippen kunnen verschillen per maand. Zie NODES)</t>
  </si>
  <si>
    <t>Muizen</t>
  </si>
  <si>
    <t>- Mechelen: Mechelen (Zuid, deels), Muizen
- Boortmeerbeek: Boortmeerbeek (Centrum, deels), Hever, Schiplaken 
- Zemst: Zemst, inclusief alle deelgemeentes.</t>
  </si>
  <si>
    <t>https://opendata.fluvius.be/pages/ms_cabines_insights/?refine.dms_alias=MECH_MUIZ_926</t>
  </si>
  <si>
    <t>MECH_MUIZ_926</t>
  </si>
  <si>
    <t>2,36</t>
  </si>
  <si>
    <t>33, 28</t>
  </si>
  <si>
    <t>Koekelare</t>
  </si>
  <si>
    <t>Koekelare (centrum + De Mokker), zonder deelgemeentes Zande en Bovekerke.</t>
  </si>
  <si>
    <t>https://opendata.fluvius.be/pages/map_perceel/?refine.dms_alias=KOEK_KOEK_E26903</t>
  </si>
  <si>
    <t>KOEK_KOEK_E26903</t>
  </si>
  <si>
    <t>Werkelijke gelijktijdigheid</t>
  </si>
  <si>
    <t>0,15</t>
  </si>
  <si>
    <t>Gistel</t>
  </si>
  <si>
    <t>* GISTEL: volledig
* KOEKELARE: deelgemeente Zande
* OUDENBURG: volledig, m.u.v. zone boven A10
*JABBEKE: deelgemeente Zerkegem
* MIDDELKERKE: deelgemeentes Leffinge (gedeeltelijk), Slijpe, Mannekensvere, Sint-Pieters-Kapelle, Schore</t>
  </si>
  <si>
    <t>https://opendata.fluvius.be/pages/ms_cabines_insights/?refine.dms_alias=GIST_GIST_E21027</t>
  </si>
  <si>
    <t>GIST_GIST_E21027</t>
  </si>
  <si>
    <t>0,79</t>
  </si>
  <si>
    <t>Stene</t>
  </si>
  <si>
    <t>*OOSTENDE: centrum (gedeelte van de zone tussen N33, R31 en spoorlijn), deelgemeentes  Stene en Zandvoorde</t>
  </si>
  <si>
    <t>https://opendata.fluvius.be/pages/ms_cabines_insights/?refine.dms_alias=OOST_STEN_5134</t>
  </si>
  <si>
    <t>OOST_STEN_5134</t>
  </si>
  <si>
    <t>0,66</t>
  </si>
  <si>
    <t>14, 13</t>
  </si>
  <si>
    <t>Wondelgem</t>
  </si>
  <si>
    <t>* GENT: deelgemeentes Wondelgem, Mariakerke, Drongen (Noord)
* EVERGEM: gedeelte van deelgemeente Belzele
* LIEVEGEM: gedeelte van deelgemeente Vinderhoute</t>
  </si>
  <si>
    <t>https://opendata.fluvius.be/pages/ms_cabines_insights/?refine.dms_alias=GENT_WOND_2500</t>
  </si>
  <si>
    <t>GENT_WOND_2500</t>
  </si>
  <si>
    <t>0,68</t>
  </si>
  <si>
    <t>20, 21, 23</t>
  </si>
  <si>
    <t>Grimbergen</t>
  </si>
  <si>
    <t>*GRIMBERGEN: Grimbergen, deelgemeentes Beigem, Humbeek en Strombeek-Bever (gedeeltelijk)
*VILVOORDE: deelgemeente Koningslo
*WEMMEL: noord-oosten van de gemeente
* MEISE: volledig</t>
  </si>
  <si>
    <t>https://opendata.fluvius.be/pages/ms_cabines_insights/?refine.dms_alias=GRIM_GRIM_1000</t>
  </si>
  <si>
    <t>GRIM_GRIM_1000</t>
  </si>
  <si>
    <t>1,4</t>
  </si>
  <si>
    <t>30, 34</t>
  </si>
  <si>
    <t>Jabbeke</t>
  </si>
  <si>
    <t>* JABBEKE: volledig, m.u.v. deelgemeene Zerkegem
* OUDENBURG: zone ten noorden van A10</t>
  </si>
  <si>
    <t>https://opendata.fluvius.be/pages/ms_cabines_insights/?refine.dms_alias=JABB_JABB_E25455</t>
  </si>
  <si>
    <t>JABB_JABB_E25455</t>
  </si>
  <si>
    <t>0,57</t>
  </si>
  <si>
    <t>Gent st-kruiswinkel</t>
  </si>
  <si>
    <t>* GENT: Oostenlijke havenzone, deelgemeentes Desteldonk, Mendonk, Sint-Kruis-Winkel
* ZELZATE: ten oosten van Kanaal Gent-Terneuzen
* WACHTEBEKE: volledig
* MOERBEKE: gedeeltelijk (westen)</t>
  </si>
  <si>
    <t>https://opendata.fluvius.be/pages/ms_cabines_insights/?refine.dms_alias=GENT_STKR_5608</t>
  </si>
  <si>
    <t>GENT_STKR_5608</t>
  </si>
  <si>
    <t>0,94</t>
  </si>
  <si>
    <t>Aalst Noord</t>
  </si>
  <si>
    <t>* AALST: centrum (Noord), deelgemeentes Hofstade, Herdersem, Gijzegem (gedeeltelijk)
* LEBBEKE: deelgemeente Wieze, beperkte delen centrum</t>
  </si>
  <si>
    <t>https://opendata.fluvius.be/pages/ms_cabines_insights/?refine.dms_alias=AALS_AALS_86</t>
  </si>
  <si>
    <t>AALS_AALS_86</t>
  </si>
  <si>
    <t>0,48</t>
  </si>
  <si>
    <t xml:space="preserve">Deze zonefiche biedt een gedetailleerd overzicht van de geografische zone waar Fluvius Fall-Back Flex zoekt. Het doel is om potentiële deelnemers inzicht </t>
  </si>
  <si>
    <t>te geven in zowel de zone op zich als de nood aan flexibiliteitsvermogen dat Fluvius in die zone zoekt.</t>
  </si>
  <si>
    <t>Waar mogelijk worden eventuele afhankelijkheden en toekomstperspectief geduid.</t>
  </si>
  <si>
    <t xml:space="preserve">Bijkomende informatie of vragen kunnen gesteld worden via FRPFlex@fluvius.be. Indien de informatie relevant is voor alle marktpartijen, dan </t>
  </si>
  <si>
    <t xml:space="preserve">Geografische zone
(deel)gemeenten </t>
  </si>
  <si>
    <t>* BORNEM: vrij volledig, m.u.v. deelgemeente Mariekerke
* PUURS-SINT-AMANDS: Puurs, deelgemeentes Liezele, Oppuurs (gedeeltelijk) en Lippelo (gedeeltelijk)</t>
  </si>
  <si>
    <t xml:space="preserve">Geografisch gebied waar flexibiliteit gevraagd wordt. </t>
  </si>
  <si>
    <t>https://opendata.fluvius.be/pages/ms_cabines_insights/?refine.dms_alias=BORN_BORN_92</t>
  </si>
  <si>
    <t>Voor de match tussen de TS perimeter en de geografische locatie van uw asset wordt er verwezen naar de capaciteitswijzer voor MS-klanten.</t>
  </si>
  <si>
    <t xml:space="preserve">de bestreffende EAN's bijgevoegd voor de regio. </t>
  </si>
  <si>
    <t>Gegevens marktvraag</t>
  </si>
  <si>
    <t>Disclaimer</t>
  </si>
  <si>
    <t>Alle gegevens vermeld op deze zonefiche zijn schattingen gebaseerd op de meest recente beschikbare data en inzichten. Deze informatie is louter indicatief, niet bindend, en kan worden aangepast naargelang de evolutie van de netwerksituatie.</t>
  </si>
  <si>
    <t>Richting van het gevraagd volume (UP/DOWN)</t>
  </si>
  <si>
    <t>Gevraagd flexibel vermogen</t>
  </si>
  <si>
    <t>Schatting jaarlijks afregelvolume (MWh)</t>
  </si>
  <si>
    <t>Schatting aantal congestie uren per jaar</t>
  </si>
  <si>
    <t>Spreiding op MWh waarde</t>
  </si>
  <si>
    <t>Start dienstverleningsperiode</t>
  </si>
  <si>
    <t xml:space="preserve">Datum vanaf wanneer de flexibiliteit beschikbaar dient te zijn. </t>
  </si>
  <si>
    <t>Einde dienstverleningsperiode / realisatie van investering</t>
  </si>
  <si>
    <t xml:space="preserve">Streefdatum voor de realisatie van de investeringen bij de DNB dan wel de TNB naargelang wie verantwoordelijk is voor het realiseren ervan, gebaseerd op de investeringsprognose van de betrokken D/TNB op moment van publicatie. Indien de dienstverleningsperiode langer dan 2 jaar duurt vanaf het moment van goedkeuring van dit product door de Vlaamse Nutsregulator, zal de DNB tijdig een aanvraag tot verlenging van het Fall-Back Flex product indienen bij de Vlaamse Nutsregulator. </t>
  </si>
  <si>
    <t>Omschrijving van de geplande investering</t>
  </si>
  <si>
    <t>Versterking van Transformatorstation Bornem</t>
  </si>
  <si>
    <t>Gegevens mbt bieding procedure</t>
  </si>
  <si>
    <t>Begin van de biedingsperiode</t>
  </si>
  <si>
    <t xml:space="preserve">Datum en uur wanneer de biedingen van start gaan </t>
  </si>
  <si>
    <t>Einde van de biedingsperiode</t>
  </si>
  <si>
    <t>Datum en uur wanneer de biedingen afgesloten worden</t>
  </si>
  <si>
    <t>Link naar biedingsformuler</t>
  </si>
  <si>
    <t xml:space="preserve">Biedingen kunnen worden ingediend door een ingevuld biedingsformulier te versturen. </t>
  </si>
  <si>
    <t>E-mail adres voor indienen van de biedingen</t>
  </si>
  <si>
    <t>FRPFlex@fluvius.be</t>
  </si>
  <si>
    <t>Toepasselijke versie productfiche</t>
  </si>
  <si>
    <t>V3.2</t>
  </si>
  <si>
    <t>Link naar toepasselijke productfiche</t>
  </si>
  <si>
    <t>Wezembeek</t>
  </si>
  <si>
    <t>* WEZEMBEEK-OPPEM: volledig, m.u.v. beperkte zones grens Kraainem
* KRAAINEM: zeer beperkt rond shoppingscenter Wezembeeklaan
* TERVUREN: centrum (gedeeltelijk), kern Moorsel
* KORTENBERG: stat. sectoren Vrebos, Armendaal, Kruisstraat-Kern</t>
  </si>
  <si>
    <t>https://opendata.fluvius.be/pages/ms_cabines_insights/?refine.dms_alias=WEZE_WEZE_19037</t>
  </si>
  <si>
    <t>WEZE_WEZE_19037</t>
  </si>
  <si>
    <t>1,3</t>
  </si>
  <si>
    <t>17, 19</t>
  </si>
  <si>
    <t>Zeebrugge</t>
  </si>
  <si>
    <t>Februari 2025 - Mei 2026 (of uitvoeringsdatum geplande investering)</t>
  </si>
  <si>
    <t>* BRUGGE: Zeebrugge, Lissewege, grootste gedeelte van het havengebied.
* KNOKKE-HEIST: Ramskapelle, Heist (Zeedijk, grens Brugge)
* ZUIENKERKE: Zuienkerke centrum</t>
  </si>
  <si>
    <t>https://opendata.fluvius.be/pages/ms_cabines_insights/?refine.dms_alias=BRUG_ZEEB_491</t>
  </si>
  <si>
    <t>BRUG_ZEEB_491</t>
  </si>
  <si>
    <t>de bestreffende EAN's bijgevoegd voor de regio waarvoor u wilt kwalificeren.</t>
  </si>
  <si>
    <t>In afwachting van investering</t>
  </si>
  <si>
    <t>1,4% van de energie</t>
  </si>
  <si>
    <t>1,9% van de tijd</t>
  </si>
  <si>
    <t>Zie productfiche fall-back-flex voor meer info (link onderaan dit document)</t>
  </si>
  <si>
    <t xml:space="preserve">Het aantal uren waarin, door het aansluiten van bijkomende vermogens en de aanname dat die ten volle worden benut, de totale belasting tot een niveau uitstijgt waarbij de storingsreserve van het transformatorenstation wordt gebruikt. </t>
  </si>
  <si>
    <t>Aanname gemiddelde onbeschikbaarheid storingsreserve</t>
  </si>
  <si>
    <t xml:space="preserve">Historische gemiddelde onbeschikbaarheid op gelijkaardige punten in het net die dient als aanname. </t>
  </si>
  <si>
    <t xml:space="preserve">Schatting van het verwachte aantal MWh dat moet worden afgeregeld via fall-back-flex. Schatting gebaseerd op beschikbare (historische) data en aannames gemaakt ttv publicatie, komende van D/TNB. Gebruikte parameters zijn (oa) recente belastingsprofieldata van het congestiepunt, van toepassing zijnde belastingslimieten van het betrokken congestiepunt en gemiddelde onbeschikbaarheid van storingsreserves op gelijkaardige punten in het net. Gegeven het niet mogelijk is accuraat te voorspellen wat het toekomstig profiel is van de totaliteit der klanten op een punt in het net, zijn aannames inherent en is dit cijfer indicatief. In de velden hieronder wordt met extra cijfermateriaal geduid welke mogelijke afwijkingen zich zouden kunnen voordoen ten opzichte van deze best-effort schatting. </t>
  </si>
  <si>
    <t xml:space="preserve">Het verwachte aantal uren waarbinnen fall-back-flex flexibiliteit nodig is. 
(bemerkingen analoog aan 'schatting jaarlijks afregelvolume) </t>
  </si>
  <si>
    <t>Gezocht vermogen maal aantal uren in éen jaar. Dit cijfer geeft dus het theoretisch maximaal aantal extra MWh aan afname dat op het net kan worden ontvangen omdat fall-back-flex kan dienen als risico afdekking. (aangestuurde MWh niet meegerekend)</t>
  </si>
  <si>
    <t>Veel vragen komen binnen ikv capaciteitskaarten, geruik van Aliassen. Dit veld opkuisen zodra daar besluiten rond komen</t>
  </si>
  <si>
    <t>Aansluitingen mogelijk maken (bijkomend) in afwachting van investering</t>
  </si>
  <si>
    <t>Aantal uren inname storingsreserve op jaarbasis tgv aansluiting extra klantvermogen</t>
  </si>
  <si>
    <t>Volume in MWh afregeling indien de gemiddelde onbeschikbaarheid zich voordoet en er voor élk uur daarvan nood zou zijn aan het maximale afregelvermogen (gelijk aan gevraagd flexibel vermogen)</t>
  </si>
  <si>
    <t>Schatting aantal uren impact in investeringsjaar</t>
  </si>
  <si>
    <t>Tijdens de realisatie van investeringen dient de reservecapaciteit ingezet te worden ten behoeve van de uitvoering der werken, dit mogelijks voor langere duurtijd dan de gemiddelde onbeschikbaarheid van dergelijke reserves. Dit kan aanleiding geven tot extra langdurige inzet van de beschikbare flexibiliteitsmiddelen in de zone.</t>
  </si>
  <si>
    <t>Extra potentieel benutting van het net bij vinden van gezochte flex</t>
  </si>
  <si>
    <t>DOWN (afname verlagen via vermogensbegrenzing)</t>
  </si>
  <si>
    <t>TS Bornem</t>
  </si>
  <si>
    <t xml:space="preserve">Zonefiche </t>
  </si>
  <si>
    <t>https://partner.fluvius.be/nl/flexibility-service-provider/fallback-flex</t>
  </si>
  <si>
    <t>24/10/2025 om 12:00h</t>
  </si>
  <si>
    <t>07/11/2025 om 12:00h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</si>
</sst>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h:mm;@"/>
    <numFmt numFmtId="166" formatCode="_(* #,##0_);_(* \(#,##0\);_(* &quot;-&quot;??_);_(@_)"/>
  </numFmts>
  <fonts count="36" x14ac:knownFonts="1">
    <font>
      <sz val="10"/>
      <color theme="1"/>
      <name val="Arial"/>
      <family val="2"/>
    </font>
    <font>
      <b/>
      <sz val="10"/>
      <color theme="0"/>
      <name val="Arial"/>
      <family val="2"/>
    </font>
    <font>
      <b/>
      <sz val="10"/>
      <color theme="1"/>
      <name val="Arial"/>
      <family val="2"/>
    </font>
    <font>
      <sz val="10"/>
      <name val="Arial"/>
      <family val="2"/>
    </font>
    <font>
      <b/>
      <sz val="10"/>
      <name val="Arial"/>
      <family val="2"/>
    </font>
    <font>
      <sz val="11"/>
      <color theme="1"/>
      <name val="Aptos"/>
      <family val="2"/>
    </font>
    <font>
      <sz val="10"/>
      <color rgb="FFFF0000"/>
      <name val="Arial"/>
      <family val="2"/>
    </font>
    <font>
      <sz val="10"/>
      <color rgb="FF004C69"/>
      <name val="Arial"/>
      <family val="2"/>
    </font>
    <font>
      <sz val="10"/>
      <color theme="1"/>
      <name val="Arial"/>
      <family val="2"/>
    </font>
    <font>
      <b/>
      <sz val="10"/>
      <color rgb="FFFF0000"/>
      <name val="Arial"/>
      <family val="2"/>
    </font>
    <font>
      <u/>
      <sz val="10"/>
      <color theme="10"/>
      <name val="Arial"/>
      <family val="2"/>
    </font>
    <font>
      <i/>
      <sz val="10"/>
      <color theme="1"/>
      <name val="Arial"/>
      <family val="2"/>
    </font>
    <font>
      <i/>
      <sz val="9"/>
      <name val="Arial"/>
      <family val="2"/>
    </font>
    <font>
      <b/>
      <i/>
      <sz val="9"/>
      <name val="Arial"/>
      <family val="2"/>
    </font>
    <font>
      <i/>
      <sz val="9"/>
      <name val="Aptos"/>
      <family val="2"/>
    </font>
    <font>
      <sz val="10"/>
      <color rgb="FF000000"/>
      <name val="Arial"/>
      <family val="2"/>
    </font>
    <font>
      <b/>
      <i/>
      <sz val="9"/>
      <color theme="0"/>
      <name val="Arial"/>
      <family val="2"/>
    </font>
    <font>
      <i/>
      <u/>
      <sz val="8"/>
      <color theme="10"/>
      <name val="Arial"/>
      <family val="2"/>
    </font>
    <font>
      <i/>
      <sz val="8"/>
      <name val="Arial"/>
      <family val="2"/>
    </font>
    <font>
      <b/>
      <sz val="13"/>
      <color theme="1"/>
      <name val="Arial"/>
      <family val="2"/>
    </font>
    <font>
      <sz val="13"/>
      <color theme="1"/>
      <name val="Arial"/>
      <family val="2"/>
    </font>
    <font>
      <b/>
      <sz val="13"/>
      <color theme="0"/>
      <name val="Arial"/>
      <family val="2"/>
    </font>
    <font>
      <sz val="13"/>
      <color rgb="FFFF0000"/>
      <name val="Arial"/>
      <family val="2"/>
    </font>
    <font>
      <i/>
      <sz val="13"/>
      <color theme="1"/>
      <name val="Arial"/>
      <family val="2"/>
    </font>
    <font>
      <sz val="13"/>
      <name val="Arial"/>
      <family val="2"/>
    </font>
    <font>
      <b/>
      <sz val="13"/>
      <name val="Arial"/>
      <family val="2"/>
    </font>
    <font>
      <i/>
      <sz val="13"/>
      <color rgb="FFFF0000"/>
      <name val="Arial"/>
      <family val="2"/>
    </font>
    <font>
      <b/>
      <sz val="13"/>
      <color theme="1"/>
      <name val="Aptos"/>
      <family val="2"/>
    </font>
    <font>
      <sz val="8"/>
      <name val="Arial"/>
      <family val="2"/>
    </font>
    <font>
      <b/>
      <sz val="11"/>
      <color theme="0"/>
      <name val="Arial"/>
      <family val="2"/>
    </font>
    <font>
      <b/>
      <sz val="10"/>
      <color rgb="FF000000"/>
      <name val="Arial"/>
      <family val="2"/>
    </font>
    <font>
      <b/>
      <u/>
      <sz val="13"/>
      <color theme="10"/>
      <name val="Arial"/>
      <family val="2"/>
    </font>
    <font>
      <b/>
      <sz val="13"/>
      <color rgb="FFFF0000"/>
      <name val="Arial"/>
      <family val="2"/>
    </font>
    <font>
      <b/>
      <sz val="20"/>
      <color rgb="FF004C69"/>
      <name val="Arial"/>
      <family val="2"/>
    </font>
    <font>
      <i/>
      <sz val="13"/>
      <name val="Arial"/>
      <family val="2"/>
    </font>
    <font>
      <sz val="13"/>
      <color theme="10"/>
      <name val="Arial"/>
      <family val="2"/>
    </font>
  </fonts>
  <fills count="8">
    <fill>
      <patternFill patternType="none"/>
    </fill>
    <fill>
      <patternFill patternType="gray125"/>
    </fill>
    <fill>
      <patternFill patternType="solid">
        <fgColor rgb="FF004C69"/>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s>
  <borders count="32">
    <border>
      <left/>
      <right/>
      <top/>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thin">
        <color auto="1"/>
      </top>
      <bottom style="thin">
        <color auto="1"/>
      </bottom>
      <diagonal/>
    </border>
    <border>
      <left/>
      <right/>
      <top style="thin">
        <color indexed="64"/>
      </top>
      <bottom/>
      <diagonal/>
    </border>
  </borders>
  <cellStyleXfs count="4">
    <xf numFmtId="0" fontId="0" fillId="0" borderId="0"/>
    <xf numFmtId="164" fontId="8" fillId="0" borderId="0" applyFont="0" applyFill="0" applyBorder="0" applyAlignment="0" applyProtection="0"/>
    <xf numFmtId="0" fontId="10" fillId="0" borderId="0" applyNumberFormat="0" applyFill="0" applyBorder="0" applyAlignment="0" applyProtection="0"/>
    <xf numFmtId="9" fontId="8" fillId="0" borderId="0" applyFont="0" applyFill="0" applyBorder="0" applyAlignment="0" applyProtection="0"/>
  </cellStyleXfs>
  <cellXfs count="273">
    <xf numFmtId="0" fontId="0" fillId="0" borderId="0" xfId="0"/>
    <xf numFmtId="0" fontId="0" fillId="3" borderId="0" xfId="0" applyFill="1"/>
    <xf numFmtId="0" fontId="5" fillId="0" borderId="0" xfId="0" applyFont="1" applyAlignment="1">
      <alignment horizontal="left" vertical="center" indent="3"/>
    </xf>
    <xf numFmtId="0" fontId="5" fillId="0" borderId="0" xfId="0" applyFont="1" applyAlignment="1">
      <alignment horizontal="left" vertical="center" indent="2"/>
    </xf>
    <xf numFmtId="0" fontId="0" fillId="0" borderId="3"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10" fillId="0" borderId="0" xfId="2"/>
    <xf numFmtId="0" fontId="0" fillId="6" borderId="0" xfId="0" applyFill="1" applyAlignment="1">
      <alignment horizontal="center" vertical="center"/>
    </xf>
    <xf numFmtId="0" fontId="0" fillId="0" borderId="0" xfId="0" applyAlignment="1">
      <alignment horizontal="center" vertical="center"/>
    </xf>
    <xf numFmtId="0" fontId="3" fillId="0" borderId="0" xfId="0" applyFont="1" applyAlignment="1">
      <alignment vertical="top" wrapText="1"/>
    </xf>
    <xf numFmtId="0" fontId="0" fillId="0" borderId="0" xfId="0" applyAlignment="1">
      <alignment vertical="top" wrapText="1"/>
    </xf>
    <xf numFmtId="0" fontId="0" fillId="4" borderId="8" xfId="0" applyFill="1" applyBorder="1" applyAlignment="1">
      <alignment horizontal="center"/>
    </xf>
    <xf numFmtId="0" fontId="0" fillId="4" borderId="5" xfId="0" applyFill="1" applyBorder="1" applyAlignment="1">
      <alignment horizontal="center" vertical="center" wrapText="1"/>
    </xf>
    <xf numFmtId="0" fontId="0" fillId="4" borderId="7" xfId="0" applyFill="1" applyBorder="1" applyAlignment="1">
      <alignment horizontal="center" vertical="center" wrapText="1"/>
    </xf>
    <xf numFmtId="0" fontId="2" fillId="4" borderId="5" xfId="0" applyFont="1" applyFill="1" applyBorder="1" applyAlignment="1">
      <alignment horizontal="center"/>
    </xf>
    <xf numFmtId="0" fontId="2" fillId="7" borderId="5" xfId="0" applyFont="1" applyFill="1" applyBorder="1" applyAlignment="1">
      <alignment horizontal="center"/>
    </xf>
    <xf numFmtId="0" fontId="2" fillId="0" borderId="0" xfId="0" applyFont="1" applyAlignment="1">
      <alignment vertical="center"/>
    </xf>
    <xf numFmtId="0" fontId="1" fillId="0" borderId="0" xfId="0" applyFont="1" applyAlignment="1">
      <alignment horizontal="left" vertical="center"/>
    </xf>
    <xf numFmtId="0" fontId="0" fillId="0" borderId="0" xfId="0" quotePrefix="1" applyAlignment="1">
      <alignment vertical="top" wrapText="1"/>
    </xf>
    <xf numFmtId="0" fontId="4" fillId="0" borderId="0" xfId="0" applyFont="1" applyAlignment="1">
      <alignment horizontal="left" vertical="center"/>
    </xf>
    <xf numFmtId="0" fontId="5" fillId="0" borderId="0" xfId="0" applyFont="1" applyAlignment="1">
      <alignment horizontal="left" vertical="center" indent="4"/>
    </xf>
    <xf numFmtId="0" fontId="5" fillId="0" borderId="0" xfId="0" applyFont="1" applyAlignment="1">
      <alignment horizontal="left" vertical="center" indent="7"/>
    </xf>
    <xf numFmtId="0" fontId="11" fillId="0" borderId="0" xfId="0" applyFont="1"/>
    <xf numFmtId="0" fontId="17" fillId="0" borderId="0" xfId="2" applyFont="1"/>
    <xf numFmtId="0" fontId="6" fillId="0" borderId="0" xfId="0" applyFont="1"/>
    <xf numFmtId="0" fontId="2" fillId="0" borderId="0" xfId="0" applyFont="1" applyAlignment="1">
      <alignment horizontal="center" vertical="center" wrapText="1"/>
    </xf>
    <xf numFmtId="0" fontId="12" fillId="0" borderId="0" xfId="0" applyFont="1"/>
    <xf numFmtId="0" fontId="2" fillId="6" borderId="10" xfId="0" applyFont="1" applyFill="1" applyBorder="1" applyAlignment="1">
      <alignment horizontal="center" vertical="center" wrapText="1"/>
    </xf>
    <xf numFmtId="0" fontId="2" fillId="5" borderId="0" xfId="0" applyFont="1" applyFill="1" applyAlignment="1">
      <alignment vertical="center"/>
    </xf>
    <xf numFmtId="0" fontId="13" fillId="2" borderId="0" xfId="0" applyFont="1" applyFill="1" applyAlignment="1">
      <alignment horizontal="left" vertical="center"/>
    </xf>
    <xf numFmtId="0" fontId="12" fillId="0" borderId="0" xfId="0" applyFont="1" applyAlignment="1">
      <alignment vertical="top" wrapText="1"/>
    </xf>
    <xf numFmtId="0" fontId="16" fillId="2" borderId="0" xfId="0" applyFont="1" applyFill="1" applyAlignment="1">
      <alignment horizontal="left" vertical="center"/>
    </xf>
    <xf numFmtId="0" fontId="12" fillId="0" borderId="0" xfId="0" quotePrefix="1" applyFont="1" applyAlignment="1">
      <alignment vertical="top" wrapText="1"/>
    </xf>
    <xf numFmtId="0" fontId="13" fillId="4" borderId="0" xfId="0" applyFont="1" applyFill="1" applyAlignment="1">
      <alignment horizontal="left" vertical="center"/>
    </xf>
    <xf numFmtId="0" fontId="1" fillId="2" borderId="0" xfId="0" applyFont="1" applyFill="1" applyAlignment="1">
      <alignment horizontal="left" vertical="center"/>
    </xf>
    <xf numFmtId="0" fontId="17" fillId="0" borderId="0" xfId="2" applyFont="1" applyBorder="1"/>
    <xf numFmtId="0" fontId="9" fillId="0" borderId="0" xfId="0" applyFont="1" applyAlignment="1">
      <alignment horizontal="left" vertical="center"/>
    </xf>
    <xf numFmtId="0" fontId="14" fillId="0" borderId="0" xfId="0" applyFont="1" applyAlignment="1">
      <alignment horizontal="left" vertical="center" indent="2"/>
    </xf>
    <xf numFmtId="0" fontId="12" fillId="4" borderId="0" xfId="0" applyFont="1" applyFill="1"/>
    <xf numFmtId="0" fontId="18" fillId="0" borderId="0" xfId="0" applyFont="1"/>
    <xf numFmtId="0" fontId="20" fillId="0" borderId="0" xfId="0" applyFont="1" applyAlignment="1">
      <alignment vertical="top" wrapText="1"/>
    </xf>
    <xf numFmtId="0" fontId="20" fillId="0" borderId="0" xfId="0" applyFont="1" applyAlignment="1">
      <alignment wrapText="1"/>
    </xf>
    <xf numFmtId="0" fontId="19" fillId="0" borderId="0" xfId="0" applyFont="1" applyAlignment="1">
      <alignment vertical="top" wrapText="1"/>
    </xf>
    <xf numFmtId="0" fontId="21" fillId="2" borderId="0" xfId="0" applyFont="1" applyFill="1" applyAlignment="1">
      <alignment horizontal="left" vertical="top" wrapText="1"/>
    </xf>
    <xf numFmtId="0" fontId="21" fillId="2" borderId="0" xfId="0" applyFont="1" applyFill="1" applyAlignment="1">
      <alignment horizontal="left" wrapText="1"/>
    </xf>
    <xf numFmtId="0" fontId="20" fillId="0" borderId="0" xfId="0" quotePrefix="1" applyFont="1" applyAlignment="1">
      <alignment vertical="top" wrapText="1"/>
    </xf>
    <xf numFmtId="0" fontId="20" fillId="0" borderId="0" xfId="0" quotePrefix="1" applyFont="1" applyAlignment="1">
      <alignment wrapText="1"/>
    </xf>
    <xf numFmtId="0" fontId="23" fillId="0" borderId="0" xfId="0" applyFont="1" applyAlignment="1">
      <alignment wrapText="1"/>
    </xf>
    <xf numFmtId="0" fontId="22" fillId="0" borderId="0" xfId="0" applyFont="1" applyAlignment="1">
      <alignment vertical="top" wrapText="1"/>
    </xf>
    <xf numFmtId="0" fontId="25" fillId="4" borderId="0" xfId="0" applyFont="1" applyFill="1" applyAlignment="1">
      <alignment horizontal="left" vertical="top" wrapText="1"/>
    </xf>
    <xf numFmtId="0" fontId="25" fillId="4" borderId="0" xfId="0" applyFont="1" applyFill="1" applyAlignment="1">
      <alignment horizontal="left" wrapText="1"/>
    </xf>
    <xf numFmtId="0" fontId="20" fillId="0" borderId="0" xfId="0" applyFont="1" applyAlignment="1">
      <alignment horizontal="right" vertical="top" wrapText="1"/>
    </xf>
    <xf numFmtId="0" fontId="25" fillId="0" borderId="0" xfId="0" applyFont="1" applyAlignment="1">
      <alignment vertical="top" wrapText="1"/>
    </xf>
    <xf numFmtId="0" fontId="25" fillId="4" borderId="0" xfId="0" applyFont="1" applyFill="1" applyAlignment="1">
      <alignment horizontal="right" vertical="top" wrapText="1"/>
    </xf>
    <xf numFmtId="2" fontId="20" fillId="0" borderId="0" xfId="1" applyNumberFormat="1" applyFont="1" applyBorder="1" applyAlignment="1">
      <alignment horizontal="right" vertical="top" wrapText="1"/>
    </xf>
    <xf numFmtId="1" fontId="20" fillId="0" borderId="0" xfId="1" applyNumberFormat="1" applyFont="1" applyBorder="1" applyAlignment="1">
      <alignment horizontal="right" vertical="top" wrapText="1"/>
    </xf>
    <xf numFmtId="9" fontId="20" fillId="0" borderId="0" xfId="3" applyFont="1" applyFill="1" applyBorder="1" applyAlignment="1">
      <alignment horizontal="left" vertical="top" wrapText="1"/>
    </xf>
    <xf numFmtId="0" fontId="20" fillId="0" borderId="0" xfId="0" applyFont="1" applyAlignment="1">
      <alignment horizontal="left" vertical="top" wrapText="1"/>
    </xf>
    <xf numFmtId="0" fontId="22" fillId="0" borderId="0" xfId="0" applyFont="1" applyAlignment="1">
      <alignment wrapText="1"/>
    </xf>
    <xf numFmtId="0" fontId="19" fillId="4" borderId="0" xfId="0" applyFont="1" applyFill="1" applyAlignment="1">
      <alignment vertical="top" wrapText="1"/>
    </xf>
    <xf numFmtId="0" fontId="20" fillId="4" borderId="0" xfId="0" applyFont="1" applyFill="1" applyAlignment="1">
      <alignment vertical="top" wrapText="1"/>
    </xf>
    <xf numFmtId="0" fontId="19" fillId="0" borderId="0" xfId="0" quotePrefix="1" applyFont="1" applyAlignment="1">
      <alignment vertical="top" wrapText="1"/>
    </xf>
    <xf numFmtId="164" fontId="20" fillId="0" borderId="0" xfId="1" applyFont="1" applyBorder="1" applyAlignment="1">
      <alignment horizontal="right" vertical="top" wrapText="1"/>
    </xf>
    <xf numFmtId="0" fontId="27" fillId="0" borderId="0" xfId="0" applyFont="1" applyAlignment="1">
      <alignment vertical="top" wrapText="1"/>
    </xf>
    <xf numFmtId="0" fontId="20" fillId="0" borderId="0" xfId="0" applyFont="1" applyAlignment="1">
      <alignment vertical="top"/>
    </xf>
    <xf numFmtId="0" fontId="21" fillId="2" borderId="0" xfId="0" applyFont="1" applyFill="1" applyAlignment="1">
      <alignment horizontal="left" vertical="top"/>
    </xf>
    <xf numFmtId="0" fontId="20" fillId="0" borderId="0" xfId="0" quotePrefix="1" applyFont="1" applyAlignment="1">
      <alignment vertical="top"/>
    </xf>
    <xf numFmtId="0" fontId="25" fillId="4" borderId="0" xfId="0" applyFont="1" applyFill="1" applyAlignment="1">
      <alignment horizontal="left" vertical="top"/>
    </xf>
    <xf numFmtId="0" fontId="26" fillId="0" borderId="0" xfId="0" applyFont="1" applyAlignment="1">
      <alignment vertical="top"/>
    </xf>
    <xf numFmtId="0" fontId="20" fillId="4" borderId="0" xfId="0" applyFont="1" applyFill="1" applyAlignment="1">
      <alignment vertical="top"/>
    </xf>
    <xf numFmtId="0" fontId="0" fillId="0" borderId="15" xfId="0" applyBorder="1"/>
    <xf numFmtId="0" fontId="7" fillId="0" borderId="15" xfId="0" applyFont="1" applyBorder="1"/>
    <xf numFmtId="0" fontId="7" fillId="0" borderId="18" xfId="0" applyFont="1" applyBorder="1"/>
    <xf numFmtId="0" fontId="0" fillId="0" borderId="19" xfId="0" applyBorder="1"/>
    <xf numFmtId="0" fontId="7" fillId="0" borderId="20" xfId="0" applyFont="1" applyBorder="1"/>
    <xf numFmtId="0" fontId="7" fillId="0" borderId="21" xfId="0" applyFont="1" applyBorder="1"/>
    <xf numFmtId="0" fontId="0" fillId="0" borderId="21" xfId="0" applyBorder="1"/>
    <xf numFmtId="0" fontId="0" fillId="0" borderId="22" xfId="0" applyBorder="1"/>
    <xf numFmtId="0" fontId="0" fillId="0" borderId="10" xfId="0" applyBorder="1" applyAlignment="1">
      <alignment horizontal="center"/>
    </xf>
    <xf numFmtId="0" fontId="7" fillId="0" borderId="6" xfId="0" applyFont="1" applyBorder="1"/>
    <xf numFmtId="0" fontId="7" fillId="0" borderId="23" xfId="0" applyFont="1" applyBorder="1"/>
    <xf numFmtId="0" fontId="20" fillId="0" borderId="0" xfId="0" applyFont="1" applyAlignment="1">
      <alignment horizontal="right" vertical="top"/>
    </xf>
    <xf numFmtId="0" fontId="2" fillId="6" borderId="0" xfId="0" applyFont="1" applyFill="1"/>
    <xf numFmtId="20" fontId="15" fillId="0" borderId="25" xfId="0" applyNumberFormat="1" applyFont="1" applyBorder="1" applyAlignment="1">
      <alignment horizontal="center"/>
    </xf>
    <xf numFmtId="165" fontId="15" fillId="0" borderId="26" xfId="0" applyNumberFormat="1" applyFont="1" applyBorder="1" applyAlignment="1">
      <alignment horizontal="center"/>
    </xf>
    <xf numFmtId="0" fontId="20" fillId="0" borderId="15" xfId="0" applyFont="1" applyBorder="1" applyAlignment="1">
      <alignment wrapText="1"/>
    </xf>
    <xf numFmtId="0" fontId="5" fillId="0" borderId="15" xfId="0" applyFont="1" applyBorder="1" applyAlignment="1">
      <alignment horizontal="left" vertical="center" indent="1"/>
    </xf>
    <xf numFmtId="0" fontId="5" fillId="0" borderId="15" xfId="0" applyFont="1" applyBorder="1" applyAlignment="1">
      <alignment horizontal="left" vertical="center" indent="3"/>
    </xf>
    <xf numFmtId="0" fontId="12" fillId="0" borderId="15" xfId="0" applyFont="1" applyBorder="1"/>
    <xf numFmtId="0" fontId="5" fillId="0" borderId="15" xfId="0" applyFont="1" applyBorder="1" applyAlignment="1">
      <alignment horizontal="left" vertical="center" indent="7"/>
    </xf>
    <xf numFmtId="20" fontId="15" fillId="0" borderId="27" xfId="0" applyNumberFormat="1" applyFont="1" applyBorder="1" applyAlignment="1">
      <alignment horizontal="center"/>
    </xf>
    <xf numFmtId="0" fontId="20" fillId="0" borderId="15" xfId="0" applyFont="1" applyBorder="1" applyAlignment="1">
      <alignment vertical="top"/>
    </xf>
    <xf numFmtId="0" fontId="0" fillId="7" borderId="9" xfId="0" applyFill="1" applyBorder="1" applyAlignment="1">
      <alignment horizontal="center"/>
    </xf>
    <xf numFmtId="0" fontId="0" fillId="7" borderId="28" xfId="0" applyFill="1" applyBorder="1" applyAlignment="1">
      <alignment horizontal="center" vertical="center" wrapText="1"/>
    </xf>
    <xf numFmtId="0" fontId="0" fillId="7" borderId="29" xfId="0" applyFill="1" applyBorder="1" applyAlignment="1">
      <alignment horizontal="center" wrapText="1"/>
    </xf>
    <xf numFmtId="0" fontId="0" fillId="7" borderId="29" xfId="0" applyFill="1" applyBorder="1" applyAlignment="1">
      <alignment horizontal="center" vertical="center" wrapText="1"/>
    </xf>
    <xf numFmtId="0" fontId="0" fillId="0" borderId="24"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2" fillId="6" borderId="15" xfId="0" applyFont="1" applyFill="1" applyBorder="1"/>
    <xf numFmtId="0" fontId="2" fillId="6" borderId="24" xfId="0" applyFont="1" applyFill="1" applyBorder="1"/>
    <xf numFmtId="0" fontId="2" fillId="6" borderId="16" xfId="0" applyFont="1" applyFill="1" applyBorder="1"/>
    <xf numFmtId="0" fontId="7" fillId="0" borderId="16" xfId="0" applyFont="1" applyBorder="1"/>
    <xf numFmtId="0" fontId="0" fillId="0" borderId="16" xfId="0" applyBorder="1"/>
    <xf numFmtId="0" fontId="0" fillId="0" borderId="17" xfId="0" applyBorder="1"/>
    <xf numFmtId="0" fontId="2" fillId="6" borderId="18" xfId="0" applyFont="1" applyFill="1" applyBorder="1"/>
    <xf numFmtId="0" fontId="2" fillId="6" borderId="20" xfId="0" applyFont="1" applyFill="1" applyBorder="1"/>
    <xf numFmtId="0" fontId="2" fillId="6" borderId="21" xfId="0" applyFont="1" applyFill="1" applyBorder="1"/>
    <xf numFmtId="0" fontId="0" fillId="6" borderId="15" xfId="0" applyFill="1" applyBorder="1"/>
    <xf numFmtId="0" fontId="20" fillId="6" borderId="15" xfId="0" applyFont="1" applyFill="1" applyBorder="1" applyAlignment="1">
      <alignment wrapText="1"/>
    </xf>
    <xf numFmtId="0" fontId="20" fillId="0" borderId="18" xfId="0" applyFont="1" applyBorder="1" applyAlignment="1">
      <alignment vertical="top"/>
    </xf>
    <xf numFmtId="0" fontId="20" fillId="6" borderId="18" xfId="0" applyFont="1" applyFill="1" applyBorder="1" applyAlignment="1">
      <alignment vertical="top"/>
    </xf>
    <xf numFmtId="0" fontId="20" fillId="0" borderId="20" xfId="0" applyFont="1" applyBorder="1" applyAlignment="1">
      <alignment vertical="top"/>
    </xf>
    <xf numFmtId="0" fontId="20" fillId="0" borderId="21" xfId="0" applyFont="1" applyBorder="1" applyAlignment="1">
      <alignment wrapText="1"/>
    </xf>
    <xf numFmtId="0" fontId="12" fillId="0" borderId="21" xfId="0" applyFont="1" applyBorder="1"/>
    <xf numFmtId="0" fontId="5" fillId="0" borderId="21" xfId="0" applyFont="1" applyBorder="1" applyAlignment="1">
      <alignment horizontal="left" vertical="center" indent="7"/>
    </xf>
    <xf numFmtId="0" fontId="0" fillId="6" borderId="21" xfId="0" applyFill="1" applyBorder="1"/>
    <xf numFmtId="0" fontId="25" fillId="0" borderId="0" xfId="0" applyFont="1" applyAlignment="1">
      <alignment horizontal="left" wrapText="1"/>
    </xf>
    <xf numFmtId="0" fontId="17" fillId="0" borderId="0" xfId="2" applyFont="1" applyFill="1" applyBorder="1"/>
    <xf numFmtId="0" fontId="21" fillId="0" borderId="0" xfId="0" applyFont="1" applyAlignment="1">
      <alignment horizontal="left" vertical="top" wrapText="1"/>
    </xf>
    <xf numFmtId="0" fontId="21" fillId="0" borderId="0" xfId="0" applyFont="1" applyAlignment="1">
      <alignment horizontal="left" vertical="top"/>
    </xf>
    <xf numFmtId="0" fontId="21" fillId="0" borderId="0" xfId="0" applyFont="1" applyAlignment="1">
      <alignment horizontal="left" wrapText="1"/>
    </xf>
    <xf numFmtId="0" fontId="13" fillId="0" borderId="0" xfId="0" applyFont="1" applyAlignment="1">
      <alignment horizontal="left" vertical="center"/>
    </xf>
    <xf numFmtId="0" fontId="25" fillId="0" borderId="0" xfId="0" applyFont="1" applyAlignment="1">
      <alignment horizontal="left" vertical="top" wrapText="1"/>
    </xf>
    <xf numFmtId="0" fontId="25" fillId="0" borderId="0" xfId="0" applyFont="1" applyAlignment="1">
      <alignment horizontal="left" vertical="top"/>
    </xf>
    <xf numFmtId="0" fontId="16" fillId="0" borderId="0" xfId="0" applyFont="1" applyAlignment="1">
      <alignment horizontal="left" vertical="center"/>
    </xf>
    <xf numFmtId="0" fontId="24" fillId="0" borderId="0" xfId="0" quotePrefix="1" applyFont="1" applyAlignment="1">
      <alignment vertical="top" wrapText="1"/>
    </xf>
    <xf numFmtId="0" fontId="0" fillId="6" borderId="11" xfId="0" applyFill="1" applyBorder="1" applyAlignment="1">
      <alignment horizontal="center" vertical="center"/>
    </xf>
    <xf numFmtId="0" fontId="0" fillId="6" borderId="6" xfId="0" applyFill="1" applyBorder="1" applyAlignment="1">
      <alignment horizontal="center" vertical="center"/>
    </xf>
    <xf numFmtId="0" fontId="24" fillId="0" borderId="0" xfId="0" quotePrefix="1" applyFont="1" applyAlignment="1">
      <alignment vertical="top"/>
    </xf>
    <xf numFmtId="0" fontId="19" fillId="5" borderId="0" xfId="0" applyFont="1" applyFill="1" applyAlignment="1">
      <alignment vertical="center"/>
    </xf>
    <xf numFmtId="0" fontId="0" fillId="0" borderId="0" xfId="0" quotePrefix="1"/>
    <xf numFmtId="0" fontId="2" fillId="0" borderId="0" xfId="0" applyFont="1"/>
    <xf numFmtId="164" fontId="2" fillId="6" borderId="10" xfId="1" applyFont="1" applyFill="1" applyBorder="1" applyAlignment="1">
      <alignment horizontal="center" vertical="center" wrapText="1"/>
    </xf>
    <xf numFmtId="164" fontId="2" fillId="0" borderId="0" xfId="1" applyFont="1" applyAlignment="1">
      <alignment horizontal="center" vertical="center" wrapText="1"/>
    </xf>
    <xf numFmtId="164" fontId="0" fillId="6" borderId="0" xfId="1" applyFont="1" applyFill="1" applyAlignment="1">
      <alignment horizontal="center" vertical="center"/>
    </xf>
    <xf numFmtId="164" fontId="0" fillId="0" borderId="0" xfId="1" applyFont="1" applyAlignment="1">
      <alignment horizontal="center" vertical="center"/>
    </xf>
    <xf numFmtId="0" fontId="0" fillId="0" borderId="0" xfId="0" applyAlignment="1">
      <alignment wrapText="1"/>
    </xf>
    <xf numFmtId="0" fontId="1" fillId="2" borderId="2" xfId="0" applyFont="1" applyFill="1" applyBorder="1" applyAlignment="1">
      <alignment horizontal="center" wrapText="1"/>
    </xf>
    <xf numFmtId="0" fontId="0" fillId="0" borderId="25" xfId="0" applyBorder="1"/>
    <xf numFmtId="0" fontId="0" fillId="0" borderId="24" xfId="0" applyBorder="1"/>
    <xf numFmtId="0" fontId="0" fillId="0" borderId="18" xfId="0" applyBorder="1"/>
    <xf numFmtId="0" fontId="0" fillId="0" borderId="3" xfId="0" applyBorder="1"/>
    <xf numFmtId="166" fontId="0" fillId="0" borderId="25" xfId="1" applyNumberFormat="1" applyFont="1" applyBorder="1"/>
    <xf numFmtId="164" fontId="20" fillId="0" borderId="0" xfId="1" applyFont="1" applyBorder="1" applyAlignment="1">
      <alignment horizontal="right" vertical="center" wrapText="1"/>
    </xf>
    <xf numFmtId="0" fontId="19" fillId="5" borderId="0" xfId="0" applyFont="1" applyFill="1" applyAlignment="1">
      <alignment horizontal="left" vertical="center"/>
    </xf>
    <xf numFmtId="0" fontId="20" fillId="0" borderId="0" xfId="0" applyFont="1" applyAlignment="1">
      <alignment horizontal="left" vertical="center" wrapText="1"/>
    </xf>
    <xf numFmtId="0" fontId="21" fillId="2" borderId="0" xfId="0" applyFont="1" applyFill="1" applyAlignment="1">
      <alignment horizontal="left" vertical="center" wrapText="1"/>
    </xf>
    <xf numFmtId="0" fontId="20" fillId="0" borderId="0" xfId="0" quotePrefix="1" applyFont="1" applyAlignment="1">
      <alignment horizontal="left" vertical="center" wrapText="1"/>
    </xf>
    <xf numFmtId="0" fontId="23" fillId="0" borderId="0" xfId="0" applyFont="1" applyAlignment="1">
      <alignment horizontal="left" vertical="center" wrapText="1"/>
    </xf>
    <xf numFmtId="0" fontId="24" fillId="0" borderId="0" xfId="0" quotePrefix="1" applyFont="1" applyAlignment="1">
      <alignment horizontal="left" vertical="center" wrapText="1"/>
    </xf>
    <xf numFmtId="0" fontId="25" fillId="4" borderId="0" xfId="0" applyFont="1" applyFill="1" applyAlignment="1">
      <alignment horizontal="left" vertical="center" wrapText="1"/>
    </xf>
    <xf numFmtId="0" fontId="20" fillId="0" borderId="0" xfId="0" applyFont="1" applyAlignment="1">
      <alignment horizontal="left" vertical="center"/>
    </xf>
    <xf numFmtId="0" fontId="21" fillId="2" borderId="0" xfId="0" applyFont="1" applyFill="1" applyAlignment="1">
      <alignment horizontal="left" vertical="center"/>
    </xf>
    <xf numFmtId="0" fontId="20" fillId="0" borderId="0" xfId="0" quotePrefix="1" applyFont="1" applyAlignment="1">
      <alignment horizontal="left" vertical="center"/>
    </xf>
    <xf numFmtId="0" fontId="25" fillId="4" borderId="0" xfId="0" applyFont="1" applyFill="1" applyAlignment="1">
      <alignment horizontal="left" vertical="center"/>
    </xf>
    <xf numFmtId="0" fontId="26" fillId="0" borderId="0" xfId="0" applyFont="1" applyAlignment="1">
      <alignment horizontal="left" vertical="center"/>
    </xf>
    <xf numFmtId="9" fontId="20" fillId="0" borderId="0" xfId="3" applyFont="1" applyFill="1" applyBorder="1" applyAlignment="1">
      <alignment horizontal="left" vertical="center" wrapText="1"/>
    </xf>
    <xf numFmtId="0" fontId="20" fillId="4" borderId="0" xfId="0" applyFont="1" applyFill="1" applyAlignment="1">
      <alignment horizontal="left" vertical="center"/>
    </xf>
    <xf numFmtId="0" fontId="19" fillId="5" borderId="0" xfId="0" applyFont="1" applyFill="1" applyAlignment="1">
      <alignment horizontal="right" vertical="center"/>
    </xf>
    <xf numFmtId="0" fontId="20" fillId="0" borderId="0" xfId="0" applyFont="1" applyAlignment="1">
      <alignment horizontal="right" vertical="center" wrapText="1"/>
    </xf>
    <xf numFmtId="0" fontId="21" fillId="2" borderId="0" xfId="0" applyFont="1" applyFill="1" applyAlignment="1">
      <alignment horizontal="right" vertical="center" wrapText="1"/>
    </xf>
    <xf numFmtId="0" fontId="20" fillId="0" borderId="0" xfId="0" quotePrefix="1" applyFont="1" applyAlignment="1">
      <alignment horizontal="right" vertical="center" wrapText="1"/>
    </xf>
    <xf numFmtId="0" fontId="25" fillId="4" borderId="0" xfId="0" applyFont="1" applyFill="1" applyAlignment="1">
      <alignment horizontal="right" vertical="center" wrapText="1"/>
    </xf>
    <xf numFmtId="2" fontId="20" fillId="0" borderId="0" xfId="1" applyNumberFormat="1" applyFont="1" applyBorder="1" applyAlignment="1">
      <alignment horizontal="right" vertical="center" wrapText="1"/>
    </xf>
    <xf numFmtId="1" fontId="20" fillId="0" borderId="0" xfId="1" applyNumberFormat="1" applyFont="1" applyBorder="1" applyAlignment="1">
      <alignment horizontal="right" vertical="center" wrapText="1"/>
    </xf>
    <xf numFmtId="9" fontId="20" fillId="0" borderId="0" xfId="3" applyFont="1" applyFill="1" applyBorder="1" applyAlignment="1">
      <alignment horizontal="right" vertical="center" wrapText="1"/>
    </xf>
    <xf numFmtId="166" fontId="20" fillId="0" borderId="0" xfId="1" applyNumberFormat="1" applyFont="1" applyAlignment="1">
      <alignment horizontal="right" vertical="center" wrapText="1"/>
    </xf>
    <xf numFmtId="0" fontId="20" fillId="4" borderId="0" xfId="0" applyFont="1" applyFill="1" applyAlignment="1">
      <alignment horizontal="right" vertical="center" wrapText="1"/>
    </xf>
    <xf numFmtId="0" fontId="19" fillId="0" borderId="0" xfId="0" applyFont="1" applyAlignment="1">
      <alignment horizontal="right" vertical="center" wrapText="1"/>
    </xf>
    <xf numFmtId="0" fontId="20" fillId="0" borderId="0" xfId="0" applyFont="1" applyAlignment="1">
      <alignment vertical="center"/>
    </xf>
    <xf numFmtId="0" fontId="20" fillId="0" borderId="0" xfId="0" applyFont="1" applyAlignment="1">
      <alignment vertical="center" wrapText="1"/>
    </xf>
    <xf numFmtId="0" fontId="20" fillId="0" borderId="0" xfId="0" quotePrefix="1" applyFont="1" applyAlignment="1">
      <alignment vertical="center" wrapText="1"/>
    </xf>
    <xf numFmtId="0" fontId="20" fillId="0" borderId="0" xfId="0" quotePrefix="1" applyFont="1" applyAlignment="1">
      <alignment vertical="center"/>
    </xf>
    <xf numFmtId="0" fontId="24" fillId="0" borderId="0" xfId="0" quotePrefix="1" applyFont="1" applyAlignment="1">
      <alignment vertical="center" wrapText="1"/>
    </xf>
    <xf numFmtId="0" fontId="26" fillId="0" borderId="0" xfId="0" applyFont="1" applyAlignment="1">
      <alignment vertical="center"/>
    </xf>
    <xf numFmtId="0" fontId="21" fillId="2" borderId="0" xfId="0" applyFont="1" applyFill="1" applyAlignment="1">
      <alignment vertical="center"/>
    </xf>
    <xf numFmtId="0" fontId="25" fillId="4" borderId="0" xfId="0" applyFont="1" applyFill="1" applyAlignment="1">
      <alignment vertical="center"/>
    </xf>
    <xf numFmtId="0" fontId="22" fillId="0" borderId="0" xfId="0" applyFont="1" applyAlignment="1">
      <alignment vertical="center" wrapText="1"/>
    </xf>
    <xf numFmtId="0" fontId="19" fillId="0" borderId="0" xfId="0" applyFont="1" applyAlignment="1">
      <alignment vertical="center" wrapText="1"/>
    </xf>
    <xf numFmtId="0" fontId="20" fillId="4" borderId="0" xfId="0" applyFont="1" applyFill="1" applyAlignment="1">
      <alignment vertical="center"/>
    </xf>
    <xf numFmtId="0" fontId="0" fillId="0" borderId="0" xfId="0" applyAlignment="1">
      <alignment vertical="center"/>
    </xf>
    <xf numFmtId="0" fontId="20" fillId="0" borderId="0" xfId="0" applyFont="1" applyAlignment="1">
      <alignment horizontal="righ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wrapText="1"/>
    </xf>
    <xf numFmtId="0" fontId="19" fillId="0" borderId="0" xfId="0" applyFont="1"/>
    <xf numFmtId="20" fontId="30" fillId="0" borderId="27" xfId="0" applyNumberFormat="1" applyFont="1" applyBorder="1" applyAlignment="1">
      <alignment horizontal="center"/>
    </xf>
    <xf numFmtId="20" fontId="30" fillId="0" borderId="25" xfId="0" applyNumberFormat="1" applyFont="1" applyBorder="1" applyAlignment="1">
      <alignment horizontal="center"/>
    </xf>
    <xf numFmtId="165" fontId="30" fillId="0" borderId="26" xfId="0" applyNumberFormat="1" applyFont="1" applyBorder="1" applyAlignment="1">
      <alignment horizontal="center"/>
    </xf>
    <xf numFmtId="0" fontId="20" fillId="0" borderId="24" xfId="0" applyFont="1" applyBorder="1" applyAlignment="1">
      <alignment vertical="top"/>
    </xf>
    <xf numFmtId="0" fontId="20" fillId="0" borderId="16" xfId="0" applyFont="1" applyBorder="1" applyAlignment="1">
      <alignment wrapText="1"/>
    </xf>
    <xf numFmtId="0" fontId="0" fillId="6" borderId="16" xfId="0" applyFill="1" applyBorder="1"/>
    <xf numFmtId="0" fontId="7" fillId="0" borderId="24" xfId="0" applyFont="1" applyBorder="1"/>
    <xf numFmtId="0" fontId="7" fillId="0" borderId="12" xfId="0" applyFont="1" applyBorder="1"/>
    <xf numFmtId="0" fontId="19" fillId="0" borderId="0" xfId="0" applyFont="1" applyAlignment="1">
      <alignment horizontal="left" vertical="center" wrapText="1"/>
    </xf>
    <xf numFmtId="0" fontId="2" fillId="0" borderId="24" xfId="0" applyFont="1" applyBorder="1"/>
    <xf numFmtId="0" fontId="2" fillId="0" borderId="18" xfId="0" applyFont="1" applyBorder="1"/>
    <xf numFmtId="0" fontId="2" fillId="0" borderId="20" xfId="0" applyFont="1" applyBorder="1"/>
    <xf numFmtId="0" fontId="2" fillId="0" borderId="16" xfId="0" applyFont="1" applyBorder="1"/>
    <xf numFmtId="0" fontId="2" fillId="0" borderId="15" xfId="0" applyFont="1" applyBorder="1"/>
    <xf numFmtId="0" fontId="2" fillId="0" borderId="21" xfId="0" applyFont="1" applyBorder="1"/>
    <xf numFmtId="0" fontId="5" fillId="6" borderId="15" xfId="0" applyFont="1" applyFill="1" applyBorder="1" applyAlignment="1">
      <alignment horizontal="left" vertical="center" indent="1"/>
    </xf>
    <xf numFmtId="0" fontId="5" fillId="6" borderId="15" xfId="0" applyFont="1" applyFill="1" applyBorder="1" applyAlignment="1">
      <alignment horizontal="left" vertical="center" indent="3"/>
    </xf>
    <xf numFmtId="0" fontId="12" fillId="6" borderId="15" xfId="0" applyFont="1" applyFill="1" applyBorder="1"/>
    <xf numFmtId="0" fontId="31" fillId="0" borderId="0" xfId="2" applyFont="1" applyAlignment="1">
      <alignment horizontal="right" vertical="center"/>
    </xf>
    <xf numFmtId="0" fontId="20" fillId="3" borderId="0" xfId="0" applyFont="1" applyFill="1" applyAlignment="1">
      <alignment horizontal="right" vertical="center" wrapText="1"/>
    </xf>
    <xf numFmtId="166" fontId="6" fillId="0" borderId="25" xfId="1" applyNumberFormat="1" applyFont="1" applyBorder="1"/>
    <xf numFmtId="0" fontId="32" fillId="0" borderId="0" xfId="0" applyFont="1" applyAlignment="1">
      <alignment horizontal="right" vertical="center" wrapText="1"/>
    </xf>
    <xf numFmtId="0" fontId="20" fillId="0" borderId="2" xfId="0" applyFont="1" applyBorder="1" applyAlignment="1">
      <alignment vertical="center"/>
    </xf>
    <xf numFmtId="0" fontId="19" fillId="0" borderId="30" xfId="0" applyFont="1" applyBorder="1" applyAlignment="1">
      <alignment vertical="top" wrapText="1"/>
    </xf>
    <xf numFmtId="1" fontId="20" fillId="0" borderId="30" xfId="1" applyNumberFormat="1" applyFont="1" applyBorder="1" applyAlignment="1">
      <alignment horizontal="right" vertical="center" wrapText="1"/>
    </xf>
    <xf numFmtId="0" fontId="20" fillId="0" borderId="30" xfId="0" applyFont="1" applyBorder="1" applyAlignment="1">
      <alignment vertical="center"/>
    </xf>
    <xf numFmtId="0" fontId="20" fillId="0" borderId="30" xfId="0" applyFont="1" applyBorder="1" applyAlignment="1">
      <alignment wrapText="1"/>
    </xf>
    <xf numFmtId="0" fontId="32" fillId="0" borderId="30" xfId="0" applyFont="1" applyBorder="1" applyAlignment="1">
      <alignment horizontal="right" vertical="center" wrapText="1"/>
    </xf>
    <xf numFmtId="0" fontId="23" fillId="0" borderId="30" xfId="0" applyFont="1" applyBorder="1" applyAlignment="1">
      <alignment wrapText="1"/>
    </xf>
    <xf numFmtId="0" fontId="32" fillId="0" borderId="2" xfId="0" applyFont="1" applyBorder="1" applyAlignment="1">
      <alignment horizontal="right" vertical="center" wrapText="1"/>
    </xf>
    <xf numFmtId="0" fontId="20" fillId="0" borderId="2" xfId="0" applyFont="1" applyBorder="1" applyAlignment="1">
      <alignment horizontal="left" vertical="center"/>
    </xf>
    <xf numFmtId="0" fontId="23" fillId="0" borderId="2" xfId="0" applyFont="1" applyBorder="1" applyAlignment="1">
      <alignment horizontal="left" vertical="center" wrapText="1"/>
    </xf>
    <xf numFmtId="0" fontId="24" fillId="0" borderId="30" xfId="0" applyFont="1" applyBorder="1" applyAlignment="1">
      <alignment horizontal="right" vertical="center" wrapText="1"/>
    </xf>
    <xf numFmtId="0" fontId="23" fillId="0" borderId="0" xfId="0" applyFont="1" applyAlignment="1">
      <alignment vertical="top"/>
    </xf>
    <xf numFmtId="0" fontId="23" fillId="0" borderId="0" xfId="0" quotePrefix="1" applyFont="1" applyAlignment="1">
      <alignment vertical="top"/>
    </xf>
    <xf numFmtId="0" fontId="34" fillId="0" borderId="0" xfId="0" quotePrefix="1" applyFont="1" applyAlignment="1">
      <alignment vertical="top"/>
    </xf>
    <xf numFmtId="0" fontId="19" fillId="0" borderId="2" xfId="0" applyFont="1" applyBorder="1" applyAlignment="1">
      <alignment vertical="center" wrapText="1"/>
    </xf>
    <xf numFmtId="0" fontId="20" fillId="0" borderId="2" xfId="0" quotePrefix="1" applyFont="1" applyBorder="1" applyAlignment="1">
      <alignment vertical="center" wrapText="1"/>
    </xf>
    <xf numFmtId="0" fontId="23" fillId="0" borderId="2" xfId="0" quotePrefix="1" applyFont="1" applyBorder="1" applyAlignment="1">
      <alignment vertical="center" wrapText="1"/>
    </xf>
    <xf numFmtId="0" fontId="20" fillId="0" borderId="30" xfId="0" quotePrefix="1" applyFont="1" applyBorder="1" applyAlignment="1">
      <alignment vertical="center"/>
    </xf>
    <xf numFmtId="0" fontId="20" fillId="0" borderId="30" xfId="0" applyFont="1" applyBorder="1" applyAlignment="1">
      <alignment horizontal="right" vertical="center" wrapText="1"/>
    </xf>
    <xf numFmtId="0" fontId="26" fillId="0" borderId="30" xfId="0" applyFont="1" applyBorder="1" applyAlignment="1">
      <alignment vertical="center"/>
    </xf>
    <xf numFmtId="0" fontId="35" fillId="0" borderId="30" xfId="2" applyFont="1" applyBorder="1" applyAlignment="1">
      <alignment vertical="center" wrapText="1"/>
    </xf>
    <xf numFmtId="0" fontId="0" fillId="0" borderId="0" xfId="0" applyAlignment="1">
      <alignment vertical="top"/>
    </xf>
    <xf numFmtId="0" fontId="25" fillId="0" borderId="30" xfId="0" applyFont="1" applyBorder="1" applyAlignment="1">
      <alignment vertical="center" wrapText="1"/>
    </xf>
    <xf numFmtId="0" fontId="25" fillId="0" borderId="30" xfId="0" applyFont="1" applyBorder="1" applyAlignment="1">
      <alignment horizontal="right" vertical="center" wrapText="1"/>
    </xf>
    <xf numFmtId="0" fontId="25" fillId="0" borderId="2" xfId="0" applyFont="1" applyBorder="1" applyAlignment="1">
      <alignment vertical="top" wrapText="1"/>
    </xf>
    <xf numFmtId="0" fontId="25" fillId="0" borderId="30" xfId="0" applyFont="1" applyBorder="1" applyAlignment="1">
      <alignment vertical="top" wrapText="1"/>
    </xf>
    <xf numFmtId="0" fontId="23" fillId="0" borderId="30" xfId="0" applyFont="1" applyBorder="1" applyAlignment="1">
      <alignment vertical="center" wrapText="1"/>
    </xf>
    <xf numFmtId="0" fontId="25" fillId="0" borderId="0" xfId="0" applyFont="1" applyAlignment="1">
      <alignment vertical="center" wrapText="1"/>
    </xf>
    <xf numFmtId="0" fontId="23" fillId="0" borderId="0" xfId="0" applyFont="1" applyAlignment="1">
      <alignment vertical="center" wrapText="1"/>
    </xf>
    <xf numFmtId="0" fontId="25" fillId="0" borderId="0" xfId="0" applyFont="1" applyAlignment="1">
      <alignment horizontal="right" vertical="center" wrapText="1"/>
    </xf>
    <xf numFmtId="0" fontId="23" fillId="0" borderId="2" xfId="0" applyFont="1" applyBorder="1" applyAlignment="1">
      <alignment vertical="center" wrapText="1"/>
    </xf>
    <xf numFmtId="0" fontId="25" fillId="0" borderId="2" xfId="0" applyFont="1" applyBorder="1" applyAlignment="1">
      <alignment vertical="center" wrapText="1"/>
    </xf>
    <xf numFmtId="1" fontId="24" fillId="0" borderId="2" xfId="0" applyNumberFormat="1" applyFont="1" applyBorder="1" applyAlignment="1">
      <alignment horizontal="right" vertical="center" wrapText="1"/>
    </xf>
    <xf numFmtId="1" fontId="25" fillId="0" borderId="0" xfId="0" applyNumberFormat="1" applyFont="1" applyAlignment="1">
      <alignment horizontal="right" vertical="center" wrapText="1"/>
    </xf>
    <xf numFmtId="1" fontId="25" fillId="0" borderId="2" xfId="0" applyNumberFormat="1" applyFont="1" applyBorder="1" applyAlignment="1">
      <alignment horizontal="right" vertical="center" wrapText="1"/>
    </xf>
    <xf numFmtId="0" fontId="34" fillId="0" borderId="2" xfId="0" applyFont="1" applyBorder="1" applyAlignment="1">
      <alignment vertical="center" wrapText="1"/>
    </xf>
    <xf numFmtId="0" fontId="6" fillId="0" borderId="0" xfId="0" applyFont="1" applyAlignment="1">
      <alignment vertical="top"/>
    </xf>
    <xf numFmtId="0" fontId="6" fillId="0" borderId="0" xfId="0" applyFont="1" applyAlignment="1">
      <alignment vertical="top" wrapText="1"/>
    </xf>
    <xf numFmtId="0" fontId="25" fillId="0" borderId="31" xfId="0" applyFont="1" applyBorder="1" applyAlignment="1">
      <alignment vertical="center" wrapText="1"/>
    </xf>
    <xf numFmtId="0" fontId="20" fillId="0" borderId="31" xfId="0" applyFont="1" applyBorder="1" applyAlignment="1">
      <alignment vertical="center"/>
    </xf>
    <xf numFmtId="0" fontId="23" fillId="0" borderId="31" xfId="0" applyFont="1" applyBorder="1" applyAlignment="1">
      <alignment vertical="center" wrapText="1"/>
    </xf>
    <xf numFmtId="14" fontId="19" fillId="0" borderId="0" xfId="0" applyNumberFormat="1" applyFont="1" applyAlignment="1">
      <alignment horizontal="right" vertical="center" wrapText="1"/>
    </xf>
    <xf numFmtId="0" fontId="25" fillId="0" borderId="2" xfId="0" applyFont="1" applyBorder="1" applyAlignment="1">
      <alignment horizontal="right" vertical="center" wrapText="1"/>
    </xf>
    <xf numFmtId="9" fontId="25" fillId="0" borderId="31" xfId="3" applyFont="1" applyBorder="1" applyAlignment="1">
      <alignment horizontal="right" vertical="center" wrapText="1"/>
    </xf>
    <xf numFmtId="0" fontId="33" fillId="0" borderId="0" xfId="0" applyFont="1" applyAlignment="1">
      <alignment vertical="top" wrapText="1"/>
    </xf>
    <xf numFmtId="0" fontId="29" fillId="2" borderId="0" xfId="0" applyFont="1" applyFill="1" applyAlignment="1">
      <alignment horizontal="right" vertical="center"/>
    </xf>
    <xf numFmtId="0" fontId="19" fillId="0" borderId="0" xfId="0" applyFont="1" applyAlignment="1">
      <alignment horizontal="left"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19" fillId="5" borderId="0" xfId="0" applyFont="1" applyFill="1" applyAlignment="1">
      <alignment horizontal="center" vertical="center"/>
    </xf>
    <xf numFmtId="0" fontId="19" fillId="5" borderId="0" xfId="0" applyFont="1" applyFill="1" applyAlignment="1">
      <alignment vertical="center"/>
    </xf>
    <xf numFmtId="0" fontId="33" fillId="0" borderId="0" xfId="0" applyFont="1" applyAlignment="1">
      <alignment horizontal="left" vertical="top" wrapText="1"/>
    </xf>
    <xf numFmtId="0" fontId="20" fillId="0" borderId="0" xfId="0" applyFont="1" applyAlignment="1">
      <alignment horizontal="left" vertical="center" wrapText="1"/>
    </xf>
    <xf numFmtId="0" fontId="6" fillId="0" borderId="0" xfId="0" applyFont="1" applyAlignment="1">
      <alignment horizontal="left" vertical="top" wrapText="1"/>
    </xf>
    <xf numFmtId="0" fontId="0" fillId="0" borderId="0" xfId="0" applyAlignment="1">
      <alignment horizontal="left" vertical="top" wrapText="1"/>
    </xf>
    <xf numFmtId="0" fontId="20" fillId="0" borderId="30" xfId="0" applyFont="1" applyBorder="1" applyAlignment="1">
      <alignment horizontal="left" vertical="center" wrapText="1"/>
    </xf>
  </cellXfs>
  <cellStyles count="4">
    <cellStyle name="Hyperlink" xfId="2" builtinId="8"/>
    <cellStyle name="Komma" xfId="1" builtinId="3"/>
    <cellStyle name="Procent" xfId="3" builtinId="5"/>
    <cellStyle name="Standaard" xfId="0" builtinId="0"/>
  </cellStyles>
  <dxfs count="0"/>
  <tableStyles count="0" defaultTableStyle="TableStyleMedium2" defaultPivotStyle="PivotStyleLight16"/>
  <colors>
    <mruColors>
      <color rgb="FF004C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1487979</xdr:colOff>
      <xdr:row>71</xdr:row>
      <xdr:rowOff>131774</xdr:rowOff>
    </xdr:from>
    <xdr:to>
      <xdr:col>6</xdr:col>
      <xdr:colOff>2540194</xdr:colOff>
      <xdr:row>96</xdr:row>
      <xdr:rowOff>106094</xdr:rowOff>
    </xdr:to>
    <xdr:pic>
      <xdr:nvPicPr>
        <xdr:cNvPr id="2" name="Afbeelding 1">
          <a:extLst>
            <a:ext uri="{FF2B5EF4-FFF2-40B4-BE49-F238E27FC236}">
              <a16:creationId xmlns:a16="http://schemas.microsoft.com/office/drawing/2014/main" id="{3CD0C0A7-C789-4013-8D19-F0A01D6047C0}"/>
            </a:ext>
          </a:extLst>
        </xdr:cNvPr>
        <xdr:cNvPicPr>
          <a:picLocks noChangeAspect="1"/>
        </xdr:cNvPicPr>
      </xdr:nvPicPr>
      <xdr:blipFill>
        <a:blip xmlns:r="http://schemas.openxmlformats.org/officeDocument/2006/relationships" r:embed="rId1"/>
        <a:stretch>
          <a:fillRect/>
        </a:stretch>
      </xdr:blipFill>
      <xdr:spPr>
        <a:xfrm>
          <a:off x="2587017" y="20195332"/>
          <a:ext cx="10300160" cy="5168034"/>
        </a:xfrm>
        <a:prstGeom prst="rect">
          <a:avLst/>
        </a:prstGeom>
      </xdr:spPr>
    </xdr:pic>
    <xdr:clientData/>
  </xdr:twoCellAnchor>
  <xdr:twoCellAnchor editAs="oneCell">
    <xdr:from>
      <xdr:col>6</xdr:col>
      <xdr:colOff>1063624</xdr:colOff>
      <xdr:row>0</xdr:row>
      <xdr:rowOff>137990</xdr:rowOff>
    </xdr:from>
    <xdr:to>
      <xdr:col>8</xdr:col>
      <xdr:colOff>111123</xdr:colOff>
      <xdr:row>2</xdr:row>
      <xdr:rowOff>130268</xdr:rowOff>
    </xdr:to>
    <xdr:pic>
      <xdr:nvPicPr>
        <xdr:cNvPr id="3" name="Picture 2" descr="Mediagalerij: Fluvius imago &amp; brand">
          <a:extLst>
            <a:ext uri="{FF2B5EF4-FFF2-40B4-BE49-F238E27FC236}">
              <a16:creationId xmlns:a16="http://schemas.microsoft.com/office/drawing/2014/main" id="{5E184F31-8F1B-4402-B37D-E8B3ACB49D5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07774" y="137990"/>
          <a:ext cx="2705099" cy="1342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1063624</xdr:colOff>
      <xdr:row>0</xdr:row>
      <xdr:rowOff>137990</xdr:rowOff>
    </xdr:from>
    <xdr:to>
      <xdr:col>6</xdr:col>
      <xdr:colOff>3873498</xdr:colOff>
      <xdr:row>2</xdr:row>
      <xdr:rowOff>149318</xdr:rowOff>
    </xdr:to>
    <xdr:pic>
      <xdr:nvPicPr>
        <xdr:cNvPr id="3" name="Picture 2" descr="Mediagalerij: Fluvius imago &amp; brand">
          <a:extLst>
            <a:ext uri="{FF2B5EF4-FFF2-40B4-BE49-F238E27FC236}">
              <a16:creationId xmlns:a16="http://schemas.microsoft.com/office/drawing/2014/main" id="{7F2CF0EE-263F-425C-B258-9B64F4A79D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07774" y="137990"/>
          <a:ext cx="2705099" cy="1342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72</xdr:row>
      <xdr:rowOff>19685</xdr:rowOff>
    </xdr:from>
    <xdr:to>
      <xdr:col>4</xdr:col>
      <xdr:colOff>6269355</xdr:colOff>
      <xdr:row>109</xdr:row>
      <xdr:rowOff>177800</xdr:rowOff>
    </xdr:to>
    <xdr:pic>
      <xdr:nvPicPr>
        <xdr:cNvPr id="5" name="Afbeelding 4">
          <a:extLst>
            <a:ext uri="{FF2B5EF4-FFF2-40B4-BE49-F238E27FC236}">
              <a16:creationId xmlns:a16="http://schemas.microsoft.com/office/drawing/2014/main" id="{A1783AFF-60E2-B2FC-31FB-B5CFA05E82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7600" y="14497685"/>
          <a:ext cx="10028555" cy="8146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1063624</xdr:colOff>
      <xdr:row>0</xdr:row>
      <xdr:rowOff>137990</xdr:rowOff>
    </xdr:from>
    <xdr:to>
      <xdr:col>6</xdr:col>
      <xdr:colOff>3873498</xdr:colOff>
      <xdr:row>2</xdr:row>
      <xdr:rowOff>149318</xdr:rowOff>
    </xdr:to>
    <xdr:pic>
      <xdr:nvPicPr>
        <xdr:cNvPr id="3" name="Picture 2" descr="Mediagalerij: Fluvius imago &amp; brand">
          <a:extLst>
            <a:ext uri="{FF2B5EF4-FFF2-40B4-BE49-F238E27FC236}">
              <a16:creationId xmlns:a16="http://schemas.microsoft.com/office/drawing/2014/main" id="{171FAFC1-0A92-42F4-81F6-AC8C76811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07774" y="137990"/>
          <a:ext cx="2705099" cy="1342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72</xdr:row>
      <xdr:rowOff>25400</xdr:rowOff>
    </xdr:from>
    <xdr:to>
      <xdr:col>5</xdr:col>
      <xdr:colOff>4445</xdr:colOff>
      <xdr:row>111</xdr:row>
      <xdr:rowOff>42545</xdr:rowOff>
    </xdr:to>
    <xdr:pic>
      <xdr:nvPicPr>
        <xdr:cNvPr id="5" name="Afbeelding 4">
          <a:extLst>
            <a:ext uri="{FF2B5EF4-FFF2-40B4-BE49-F238E27FC236}">
              <a16:creationId xmlns:a16="http://schemas.microsoft.com/office/drawing/2014/main" id="{A6B0751D-4AF4-C6AB-937F-72475FC439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7600" y="14084300"/>
          <a:ext cx="10672445" cy="8437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4515972</xdr:colOff>
      <xdr:row>0</xdr:row>
      <xdr:rowOff>0</xdr:rowOff>
    </xdr:from>
    <xdr:to>
      <xdr:col>3</xdr:col>
      <xdr:colOff>6607960</xdr:colOff>
      <xdr:row>4</xdr:row>
      <xdr:rowOff>75262</xdr:rowOff>
    </xdr:to>
    <xdr:pic>
      <xdr:nvPicPr>
        <xdr:cNvPr id="3" name="Picture 2" descr="Mediagalerij: Fluvius imago &amp; brand">
          <a:extLst>
            <a:ext uri="{FF2B5EF4-FFF2-40B4-BE49-F238E27FC236}">
              <a16:creationId xmlns:a16="http://schemas.microsoft.com/office/drawing/2014/main" id="{645852F1-AFCA-4B2E-8951-60EC6E6EC8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87266" y="0"/>
          <a:ext cx="2095798" cy="1027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333375</xdr:colOff>
      <xdr:row>2</xdr:row>
      <xdr:rowOff>0</xdr:rowOff>
    </xdr:from>
    <xdr:to>
      <xdr:col>0</xdr:col>
      <xdr:colOff>335280</xdr:colOff>
      <xdr:row>2</xdr:row>
      <xdr:rowOff>0</xdr:rowOff>
    </xdr:to>
    <xdr:pic>
      <xdr:nvPicPr>
        <xdr:cNvPr id="2" name="Afbeelding 4">
          <a:extLst>
            <a:ext uri="{FF2B5EF4-FFF2-40B4-BE49-F238E27FC236}">
              <a16:creationId xmlns:a16="http://schemas.microsoft.com/office/drawing/2014/main" id="{BCE3C821-527F-EA21-D539-CECB8F54370D}"/>
            </a:ext>
            <a:ext uri="{147F2762-F138-4A5C-976F-8EAC2B608ADB}">
              <a16:predDERef xmlns:a16="http://schemas.microsoft.com/office/drawing/2014/main" pred="{645852F1-AFCA-4B2E-8951-60EC6E6EC8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0" y="6667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609600</xdr:colOff>
      <xdr:row>52</xdr:row>
      <xdr:rowOff>98612</xdr:rowOff>
    </xdr:from>
    <xdr:to>
      <xdr:col>1</xdr:col>
      <xdr:colOff>1733583</xdr:colOff>
      <xdr:row>72</xdr:row>
      <xdr:rowOff>192673</xdr:rowOff>
    </xdr:to>
    <xdr:pic>
      <xdr:nvPicPr>
        <xdr:cNvPr id="4" name="Picture 3">
          <a:extLst>
            <a:ext uri="{FF2B5EF4-FFF2-40B4-BE49-F238E27FC236}">
              <a16:creationId xmlns:a16="http://schemas.microsoft.com/office/drawing/2014/main" id="{D5A5C0BC-24EC-397E-358B-DC4DBF77C4F2}"/>
            </a:ext>
          </a:extLst>
        </xdr:cNvPr>
        <xdr:cNvPicPr>
          <a:picLocks noChangeAspect="1"/>
        </xdr:cNvPicPr>
      </xdr:nvPicPr>
      <xdr:blipFill>
        <a:blip xmlns:r="http://schemas.openxmlformats.org/officeDocument/2006/relationships" r:embed="rId3"/>
        <a:stretch>
          <a:fillRect/>
        </a:stretch>
      </xdr:blipFill>
      <xdr:spPr>
        <a:xfrm>
          <a:off x="609600" y="13025718"/>
          <a:ext cx="4633362" cy="43971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1063624</xdr:colOff>
      <xdr:row>0</xdr:row>
      <xdr:rowOff>137990</xdr:rowOff>
    </xdr:from>
    <xdr:to>
      <xdr:col>6</xdr:col>
      <xdr:colOff>3873498</xdr:colOff>
      <xdr:row>2</xdr:row>
      <xdr:rowOff>149318</xdr:rowOff>
    </xdr:to>
    <xdr:pic>
      <xdr:nvPicPr>
        <xdr:cNvPr id="3" name="Picture 2" descr="Mediagalerij: Fluvius imago &amp; brand">
          <a:extLst>
            <a:ext uri="{FF2B5EF4-FFF2-40B4-BE49-F238E27FC236}">
              <a16:creationId xmlns:a16="http://schemas.microsoft.com/office/drawing/2014/main" id="{215F5154-7BC1-4C72-8682-410CA61D93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07774" y="137990"/>
          <a:ext cx="2705099" cy="1342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72</xdr:row>
      <xdr:rowOff>35560</xdr:rowOff>
    </xdr:from>
    <xdr:to>
      <xdr:col>4</xdr:col>
      <xdr:colOff>6420517</xdr:colOff>
      <xdr:row>111</xdr:row>
      <xdr:rowOff>97378</xdr:rowOff>
    </xdr:to>
    <xdr:pic>
      <xdr:nvPicPr>
        <xdr:cNvPr id="5" name="Afbeelding 4">
          <a:extLst>
            <a:ext uri="{FF2B5EF4-FFF2-40B4-BE49-F238E27FC236}">
              <a16:creationId xmlns:a16="http://schemas.microsoft.com/office/drawing/2014/main" id="{47322B77-9680-B0BA-CA62-88BCE55EAFD7}"/>
            </a:ext>
          </a:extLst>
        </xdr:cNvPr>
        <xdr:cNvPicPr>
          <a:picLocks noChangeAspect="1"/>
        </xdr:cNvPicPr>
      </xdr:nvPicPr>
      <xdr:blipFill>
        <a:blip xmlns:r="http://schemas.openxmlformats.org/officeDocument/2006/relationships" r:embed="rId2"/>
        <a:stretch>
          <a:fillRect/>
        </a:stretch>
      </xdr:blipFill>
      <xdr:spPr>
        <a:xfrm>
          <a:off x="1127125" y="15497810"/>
          <a:ext cx="10157492" cy="810282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1063624</xdr:colOff>
      <xdr:row>0</xdr:row>
      <xdr:rowOff>137990</xdr:rowOff>
    </xdr:from>
    <xdr:to>
      <xdr:col>6</xdr:col>
      <xdr:colOff>3863973</xdr:colOff>
      <xdr:row>2</xdr:row>
      <xdr:rowOff>149318</xdr:rowOff>
    </xdr:to>
    <xdr:pic>
      <xdr:nvPicPr>
        <xdr:cNvPr id="2" name="Picture 2" descr="Mediagalerij: Fluvius imago &amp; brand">
          <a:extLst>
            <a:ext uri="{FF2B5EF4-FFF2-40B4-BE49-F238E27FC236}">
              <a16:creationId xmlns:a16="http://schemas.microsoft.com/office/drawing/2014/main" id="{918913D7-DDBB-4F6E-A528-F89B6D263A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44244" y="137990"/>
          <a:ext cx="2804159" cy="1360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1077595</xdr:colOff>
      <xdr:row>72</xdr:row>
      <xdr:rowOff>158750</xdr:rowOff>
    </xdr:from>
    <xdr:to>
      <xdr:col>4</xdr:col>
      <xdr:colOff>5163641</xdr:colOff>
      <xdr:row>110</xdr:row>
      <xdr:rowOff>168100</xdr:rowOff>
    </xdr:to>
    <xdr:pic>
      <xdr:nvPicPr>
        <xdr:cNvPr id="4" name="Afbeelding 3">
          <a:extLst>
            <a:ext uri="{FF2B5EF4-FFF2-40B4-BE49-F238E27FC236}">
              <a16:creationId xmlns:a16="http://schemas.microsoft.com/office/drawing/2014/main" id="{3046546D-127F-F2C2-8424-4787A1DB3466}"/>
            </a:ext>
          </a:extLst>
        </xdr:cNvPr>
        <xdr:cNvPicPr>
          <a:picLocks noChangeAspect="1"/>
        </xdr:cNvPicPr>
      </xdr:nvPicPr>
      <xdr:blipFill>
        <a:blip xmlns:r="http://schemas.openxmlformats.org/officeDocument/2006/relationships" r:embed="rId2"/>
        <a:stretch>
          <a:fillRect/>
        </a:stretch>
      </xdr:blipFill>
      <xdr:spPr>
        <a:xfrm>
          <a:off x="2204720" y="13509625"/>
          <a:ext cx="7823021" cy="7855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1063624</xdr:colOff>
      <xdr:row>0</xdr:row>
      <xdr:rowOff>137990</xdr:rowOff>
    </xdr:from>
    <xdr:to>
      <xdr:col>6</xdr:col>
      <xdr:colOff>3867783</xdr:colOff>
      <xdr:row>2</xdr:row>
      <xdr:rowOff>149318</xdr:rowOff>
    </xdr:to>
    <xdr:pic>
      <xdr:nvPicPr>
        <xdr:cNvPr id="3" name="Picture 2" descr="Mediagalerij: Fluvius imago &amp; brand">
          <a:extLst>
            <a:ext uri="{FF2B5EF4-FFF2-40B4-BE49-F238E27FC236}">
              <a16:creationId xmlns:a16="http://schemas.microsoft.com/office/drawing/2014/main" id="{BC47A6A1-5853-4673-97F7-8CF0EFCA49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07774" y="137990"/>
          <a:ext cx="2705099" cy="1342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72</xdr:row>
      <xdr:rowOff>95250</xdr:rowOff>
    </xdr:from>
    <xdr:to>
      <xdr:col>4</xdr:col>
      <xdr:colOff>5284434</xdr:colOff>
      <xdr:row>112</xdr:row>
      <xdr:rowOff>80525</xdr:rowOff>
    </xdr:to>
    <xdr:pic>
      <xdr:nvPicPr>
        <xdr:cNvPr id="2" name="Afbeelding 1">
          <a:extLst>
            <a:ext uri="{FF2B5EF4-FFF2-40B4-BE49-F238E27FC236}">
              <a16:creationId xmlns:a16="http://schemas.microsoft.com/office/drawing/2014/main" id="{20A1508F-A1B5-8BD8-8D98-0CA6BB1530E7}"/>
            </a:ext>
          </a:extLst>
        </xdr:cNvPr>
        <xdr:cNvPicPr>
          <a:picLocks noChangeAspect="1"/>
        </xdr:cNvPicPr>
      </xdr:nvPicPr>
      <xdr:blipFill>
        <a:blip xmlns:r="http://schemas.openxmlformats.org/officeDocument/2006/relationships" r:embed="rId2"/>
        <a:stretch>
          <a:fillRect/>
        </a:stretch>
      </xdr:blipFill>
      <xdr:spPr>
        <a:xfrm>
          <a:off x="1190625" y="13192125"/>
          <a:ext cx="8840434" cy="8240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72</xdr:row>
      <xdr:rowOff>36692</xdr:rowOff>
    </xdr:from>
    <xdr:to>
      <xdr:col>5</xdr:col>
      <xdr:colOff>163338</xdr:colOff>
      <xdr:row>98</xdr:row>
      <xdr:rowOff>0</xdr:rowOff>
    </xdr:to>
    <xdr:pic>
      <xdr:nvPicPr>
        <xdr:cNvPr id="2" name="Afbeelding 1">
          <a:extLst>
            <a:ext uri="{FF2B5EF4-FFF2-40B4-BE49-F238E27FC236}">
              <a16:creationId xmlns:a16="http://schemas.microsoft.com/office/drawing/2014/main" id="{F5DF1BAF-562F-4F0D-B0E9-1D23A7011C96}"/>
            </a:ext>
          </a:extLst>
        </xdr:cNvPr>
        <xdr:cNvPicPr>
          <a:picLocks noChangeAspect="1"/>
        </xdr:cNvPicPr>
      </xdr:nvPicPr>
      <xdr:blipFill>
        <a:blip xmlns:r="http://schemas.openxmlformats.org/officeDocument/2006/relationships" r:embed="rId1"/>
        <a:stretch>
          <a:fillRect/>
        </a:stretch>
      </xdr:blipFill>
      <xdr:spPr>
        <a:xfrm>
          <a:off x="1127125" y="14832192"/>
          <a:ext cx="10831338" cy="5329058"/>
        </a:xfrm>
        <a:prstGeom prst="rect">
          <a:avLst/>
        </a:prstGeom>
      </xdr:spPr>
    </xdr:pic>
    <xdr:clientData/>
  </xdr:twoCellAnchor>
  <xdr:twoCellAnchor editAs="oneCell">
    <xdr:from>
      <xdr:col>6</xdr:col>
      <xdr:colOff>1063624</xdr:colOff>
      <xdr:row>0</xdr:row>
      <xdr:rowOff>137990</xdr:rowOff>
    </xdr:from>
    <xdr:to>
      <xdr:col>6</xdr:col>
      <xdr:colOff>3873499</xdr:colOff>
      <xdr:row>2</xdr:row>
      <xdr:rowOff>149318</xdr:rowOff>
    </xdr:to>
    <xdr:pic>
      <xdr:nvPicPr>
        <xdr:cNvPr id="3" name="Picture 2" descr="Mediagalerij: Fluvius imago &amp; brand">
          <a:extLst>
            <a:ext uri="{FF2B5EF4-FFF2-40B4-BE49-F238E27FC236}">
              <a16:creationId xmlns:a16="http://schemas.microsoft.com/office/drawing/2014/main" id="{26FD2EB6-EF72-7A2F-D23B-11E9376165B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44105" y="137990"/>
          <a:ext cx="2710961" cy="1343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1063624</xdr:colOff>
      <xdr:row>0</xdr:row>
      <xdr:rowOff>137990</xdr:rowOff>
    </xdr:from>
    <xdr:to>
      <xdr:col>6</xdr:col>
      <xdr:colOff>3873498</xdr:colOff>
      <xdr:row>2</xdr:row>
      <xdr:rowOff>132173</xdr:rowOff>
    </xdr:to>
    <xdr:pic>
      <xdr:nvPicPr>
        <xdr:cNvPr id="3" name="Picture 2" descr="Mediagalerij: Fluvius imago &amp; brand">
          <a:extLst>
            <a:ext uri="{FF2B5EF4-FFF2-40B4-BE49-F238E27FC236}">
              <a16:creationId xmlns:a16="http://schemas.microsoft.com/office/drawing/2014/main" id="{692F379A-6C02-4913-AD6A-5244988727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07774" y="137990"/>
          <a:ext cx="2705099" cy="1342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72</xdr:row>
      <xdr:rowOff>35560</xdr:rowOff>
    </xdr:from>
    <xdr:to>
      <xdr:col>4</xdr:col>
      <xdr:colOff>4705561</xdr:colOff>
      <xdr:row>104</xdr:row>
      <xdr:rowOff>101362</xdr:rowOff>
    </xdr:to>
    <xdr:pic>
      <xdr:nvPicPr>
        <xdr:cNvPr id="4" name="Afbeelding 3">
          <a:extLst>
            <a:ext uri="{FF2B5EF4-FFF2-40B4-BE49-F238E27FC236}">
              <a16:creationId xmlns:a16="http://schemas.microsoft.com/office/drawing/2014/main" id="{3762259D-3BE5-0993-2B26-D3274EC53B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7125" y="14465935"/>
          <a:ext cx="8340936" cy="6669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1063624</xdr:colOff>
      <xdr:row>0</xdr:row>
      <xdr:rowOff>137990</xdr:rowOff>
    </xdr:from>
    <xdr:to>
      <xdr:col>6</xdr:col>
      <xdr:colOff>3873498</xdr:colOff>
      <xdr:row>2</xdr:row>
      <xdr:rowOff>149318</xdr:rowOff>
    </xdr:to>
    <xdr:pic>
      <xdr:nvPicPr>
        <xdr:cNvPr id="3" name="Picture 2" descr="Mediagalerij: Fluvius imago &amp; brand">
          <a:extLst>
            <a:ext uri="{FF2B5EF4-FFF2-40B4-BE49-F238E27FC236}">
              <a16:creationId xmlns:a16="http://schemas.microsoft.com/office/drawing/2014/main" id="{36BB4EC5-15AF-4911-87E8-1D97001F72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07774" y="137990"/>
          <a:ext cx="2705099" cy="1342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72</xdr:row>
      <xdr:rowOff>19684</xdr:rowOff>
    </xdr:from>
    <xdr:to>
      <xdr:col>6</xdr:col>
      <xdr:colOff>706985</xdr:colOff>
      <xdr:row>108</xdr:row>
      <xdr:rowOff>3809</xdr:rowOff>
    </xdr:to>
    <xdr:pic>
      <xdr:nvPicPr>
        <xdr:cNvPr id="4" name="Afbeelding 3">
          <a:extLst>
            <a:ext uri="{FF2B5EF4-FFF2-40B4-BE49-F238E27FC236}">
              <a16:creationId xmlns:a16="http://schemas.microsoft.com/office/drawing/2014/main" id="{1A6B8B81-D5AE-EBB4-08FA-01B242121D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7125" y="15466059"/>
          <a:ext cx="12199850" cy="7409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1063624</xdr:colOff>
      <xdr:row>0</xdr:row>
      <xdr:rowOff>137990</xdr:rowOff>
    </xdr:from>
    <xdr:to>
      <xdr:col>6</xdr:col>
      <xdr:colOff>3873498</xdr:colOff>
      <xdr:row>2</xdr:row>
      <xdr:rowOff>149318</xdr:rowOff>
    </xdr:to>
    <xdr:pic>
      <xdr:nvPicPr>
        <xdr:cNvPr id="3" name="Picture 2" descr="Mediagalerij: Fluvius imago &amp; brand">
          <a:extLst>
            <a:ext uri="{FF2B5EF4-FFF2-40B4-BE49-F238E27FC236}">
              <a16:creationId xmlns:a16="http://schemas.microsoft.com/office/drawing/2014/main" id="{9FDD20C0-0B94-4CEC-B64B-81CA6855FA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07774" y="137990"/>
          <a:ext cx="2705099" cy="1342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72</xdr:row>
      <xdr:rowOff>9407</xdr:rowOff>
    </xdr:from>
    <xdr:to>
      <xdr:col>6</xdr:col>
      <xdr:colOff>1659255</xdr:colOff>
      <xdr:row>103</xdr:row>
      <xdr:rowOff>131934</xdr:rowOff>
    </xdr:to>
    <xdr:pic>
      <xdr:nvPicPr>
        <xdr:cNvPr id="5" name="Afbeelding 4">
          <a:extLst>
            <a:ext uri="{FF2B5EF4-FFF2-40B4-BE49-F238E27FC236}">
              <a16:creationId xmlns:a16="http://schemas.microsoft.com/office/drawing/2014/main" id="{CB2D200A-CDA3-B96E-F617-ED55F0D733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7125" y="14614407"/>
          <a:ext cx="13144500" cy="6529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1063624</xdr:colOff>
      <xdr:row>0</xdr:row>
      <xdr:rowOff>137990</xdr:rowOff>
    </xdr:from>
    <xdr:to>
      <xdr:col>6</xdr:col>
      <xdr:colOff>3873498</xdr:colOff>
      <xdr:row>2</xdr:row>
      <xdr:rowOff>149318</xdr:rowOff>
    </xdr:to>
    <xdr:pic>
      <xdr:nvPicPr>
        <xdr:cNvPr id="3" name="Picture 2" descr="Mediagalerij: Fluvius imago &amp; brand">
          <a:extLst>
            <a:ext uri="{FF2B5EF4-FFF2-40B4-BE49-F238E27FC236}">
              <a16:creationId xmlns:a16="http://schemas.microsoft.com/office/drawing/2014/main" id="{BC8A82AB-8D22-4157-9D0A-88BB04468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07774" y="137990"/>
          <a:ext cx="2705099" cy="1342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72</xdr:row>
      <xdr:rowOff>0</xdr:rowOff>
    </xdr:from>
    <xdr:to>
      <xdr:col>6</xdr:col>
      <xdr:colOff>1552575</xdr:colOff>
      <xdr:row>107</xdr:row>
      <xdr:rowOff>154350</xdr:rowOff>
    </xdr:to>
    <xdr:pic>
      <xdr:nvPicPr>
        <xdr:cNvPr id="5" name="Afbeelding 4">
          <a:extLst>
            <a:ext uri="{FF2B5EF4-FFF2-40B4-BE49-F238E27FC236}">
              <a16:creationId xmlns:a16="http://schemas.microsoft.com/office/drawing/2014/main" id="{7BA20B3E-0047-CB9A-DBA7-081BD8AEDC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7125" y="15033625"/>
          <a:ext cx="13034010" cy="7377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1063624</xdr:colOff>
      <xdr:row>0</xdr:row>
      <xdr:rowOff>137990</xdr:rowOff>
    </xdr:from>
    <xdr:to>
      <xdr:col>6</xdr:col>
      <xdr:colOff>3873498</xdr:colOff>
      <xdr:row>2</xdr:row>
      <xdr:rowOff>149318</xdr:rowOff>
    </xdr:to>
    <xdr:pic>
      <xdr:nvPicPr>
        <xdr:cNvPr id="3" name="Picture 2" descr="Mediagalerij: Fluvius imago &amp; brand">
          <a:extLst>
            <a:ext uri="{FF2B5EF4-FFF2-40B4-BE49-F238E27FC236}">
              <a16:creationId xmlns:a16="http://schemas.microsoft.com/office/drawing/2014/main" id="{072348C2-BF38-4F4C-BC97-8B94B74465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07774" y="137990"/>
          <a:ext cx="2705099" cy="1342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72</xdr:row>
      <xdr:rowOff>47625</xdr:rowOff>
    </xdr:from>
    <xdr:to>
      <xdr:col>4</xdr:col>
      <xdr:colOff>4469130</xdr:colOff>
      <xdr:row>110</xdr:row>
      <xdr:rowOff>135255</xdr:rowOff>
    </xdr:to>
    <xdr:pic>
      <xdr:nvPicPr>
        <xdr:cNvPr id="5" name="Afbeelding 4">
          <a:extLst>
            <a:ext uri="{FF2B5EF4-FFF2-40B4-BE49-F238E27FC236}">
              <a16:creationId xmlns:a16="http://schemas.microsoft.com/office/drawing/2014/main" id="{78A1F2CA-D8BA-2E14-58BE-5E78BA8C73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7125" y="15509875"/>
          <a:ext cx="8209915" cy="793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1063624</xdr:colOff>
      <xdr:row>0</xdr:row>
      <xdr:rowOff>137990</xdr:rowOff>
    </xdr:from>
    <xdr:to>
      <xdr:col>6</xdr:col>
      <xdr:colOff>3873498</xdr:colOff>
      <xdr:row>2</xdr:row>
      <xdr:rowOff>149318</xdr:rowOff>
    </xdr:to>
    <xdr:pic>
      <xdr:nvPicPr>
        <xdr:cNvPr id="3" name="Picture 2" descr="Mediagalerij: Fluvius imago &amp; brand">
          <a:extLst>
            <a:ext uri="{FF2B5EF4-FFF2-40B4-BE49-F238E27FC236}">
              <a16:creationId xmlns:a16="http://schemas.microsoft.com/office/drawing/2014/main" id="{D6421214-2505-4881-9DAA-9F88D628B1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07774" y="137990"/>
          <a:ext cx="2705099" cy="1342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72</xdr:row>
      <xdr:rowOff>25400</xdr:rowOff>
    </xdr:from>
    <xdr:to>
      <xdr:col>4</xdr:col>
      <xdr:colOff>6463665</xdr:colOff>
      <xdr:row>110</xdr:row>
      <xdr:rowOff>154940</xdr:rowOff>
    </xdr:to>
    <xdr:pic>
      <xdr:nvPicPr>
        <xdr:cNvPr id="5" name="Afbeelding 4">
          <a:extLst>
            <a:ext uri="{FF2B5EF4-FFF2-40B4-BE49-F238E27FC236}">
              <a16:creationId xmlns:a16="http://schemas.microsoft.com/office/drawing/2014/main" id="{C901BD98-C72A-7CFE-5953-C95E6DDBAB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7600" y="14084300"/>
          <a:ext cx="10222865" cy="8333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Gouwy Andy" id="{52E42E45-AD3D-4152-9128-581B94999CC1}" userId="IHA482@fluvius.be" providerId="PeoplePicker"/>
  <person displayName="Gouwy Andy" id="{7D9AA333-FA28-427B-86E3-81DC5C61042E}" userId="S::IHA482@fluvius.be::69b5b6bb-6343-4471-b709-e85e78d738af" providerId="AD"/>
  <person displayName="Vandenberghe Jan" id="{446B325A-C4BE-44B6-BCE9-ED220F908712}" userId="S::LVN095@fluvius.be::c4e31f52-26ba-4178-9cbe-002d37a6adc4" providerId="AD"/>
  <person displayName="Rombouts Jens" id="{7E99348F-6FEA-4692-A4D0-C81FF3FF80D1}" userId="S::PQS485@fluvius.be::e4d56f75-e2a3-4faa-bf87-908cd61bc54e"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 dT="2024-09-25T20:02:03.80" personId="{7E99348F-6FEA-4692-A4D0-C81FF3FF80D1}" id="{9CE773BA-17E6-43A2-8BF0-CDF0E3BCAE85}" done="1">
    <text>Dit kunnen we zo niet zeggen. De kwalificatie staat permanent open. Dus we zeggen "periode van congestie" of "periode van marktvraag". 
"kwalificatie periode" zou willen zeggen dat er enkel binnen deze periode gekwalificeerd kan worden en dit is niet correct volgens de wetgeving</text>
  </threadedComment>
  <threadedComment ref="G17" dT="2024-09-25T20:03:21.16" personId="{7E99348F-6FEA-4692-A4D0-C81FF3FF80D1}" id="{8FD5C60B-6252-46B2-97AC-29A85788CCAF}">
    <text xml:space="preserve">Moet deze comment niet 1 cel lager staan? </text>
  </threadedComment>
  <threadedComment ref="G28" dT="2024-10-11T13:15:38.79" personId="{446B325A-C4BE-44B6-BCE9-ED220F908712}" id="{9F43E217-3F46-4A97-858A-FF48C7F7E7FC}">
    <text>@Gouwy Andy , kan je hier een korte uitleg schrijven wat we ermee bedoelen?</text>
    <mentions>
      <mention mentionpersonId="{52E42E45-AD3D-4152-9128-581B94999CC1}" mentionId="{4474B210-654E-43BE-8027-6523F7D303F0}" startIndex="0" length="11"/>
    </mentions>
  </threadedComment>
  <threadedComment ref="G34" dT="2024-10-11T13:15:38.79" personId="{446B325A-C4BE-44B6-BCE9-ED220F908712}" id="{4CF76EF8-F42B-464E-B416-1F778CE6A4A2}">
    <text>@Gouwy Andy , kan je hier een korte uitleg schrijven wat we ermee bedoelen?</text>
    <mentions>
      <mention mentionpersonId="{52E42E45-AD3D-4152-9128-581B94999CC1}" mentionId="{0774054F-4E7C-496D-8A77-CED69345251C}" startIndex="0" length="11"/>
    </mentions>
  </threadedComment>
  <threadedComment ref="D57" dT="2024-09-25T20:06:15.76" personId="{7E99348F-6FEA-4692-A4D0-C81FF3FF80D1}" id="{F96468E6-7A2B-46A0-804D-0550D433488C}" done="1">
    <text>Het is nog niet zeker of we de prijzen per product gaan meegeven</text>
  </threadedComment>
  <threadedComment ref="D57" dT="2024-09-30T12:28:56.07" personId="{446B325A-C4BE-44B6-BCE9-ED220F908712}" id="{1F95387B-8841-423B-AB1F-EEA54576F3EB}" parentId="{F96468E6-7A2B-46A0-804D-0550D433488C}">
    <text>Int / Ext : dit is Intern</text>
  </threadedComment>
</ThreadedComments>
</file>

<file path=xl/threadedComments/threadedComment10.xml><?xml version="1.0" encoding="utf-8"?>
<ThreadedComments xmlns="http://schemas.microsoft.com/office/spreadsheetml/2018/threadedcomments" xmlns:x="http://schemas.openxmlformats.org/spreadsheetml/2006/main">
  <threadedComment ref="D4" dT="2024-09-25T20:02:03.80" personId="{7E99348F-6FEA-4692-A4D0-C81FF3FF80D1}" id="{2A4D7FAC-4A8E-4527-8B97-76342D7EC40A}" done="1">
    <text>Dit kunnen we zo niet zeggen. De kwalificatie staat permanent open. Dus we zeggen "periode van congestie" of "periode van marktvraag". 
"kwalificatie periode" zou willen zeggen dat er enkel binnen deze periode gekwalificeerd kan worden en dit is niet correct volgens de wetgeving</text>
  </threadedComment>
  <threadedComment ref="G17" dT="2024-09-25T20:03:21.16" personId="{7E99348F-6FEA-4692-A4D0-C81FF3FF80D1}" id="{1492F7AA-98CA-4AA4-BFAB-511C5B657C8D}">
    <text xml:space="preserve">Moet deze comment niet 1 cel lager staan? </text>
  </threadedComment>
  <threadedComment ref="D57" dT="2024-09-25T20:06:15.76" personId="{7E99348F-6FEA-4692-A4D0-C81FF3FF80D1}" id="{DD3D77FF-C75C-4F6E-BE09-06A37BB64697}" done="1">
    <text>Het is nog niet zeker of we de prijzen per product gaan meegeven</text>
  </threadedComment>
  <threadedComment ref="D57" dT="2024-09-30T12:28:56.07" personId="{446B325A-C4BE-44B6-BCE9-ED220F908712}" id="{AA76777E-4DE9-4256-8E77-0B570D84541F}" parentId="{DD3D77FF-C75C-4F6E-BE09-06A37BB64697}">
    <text>Int / Ext : dit is Intern</text>
  </threadedComment>
</ThreadedComments>
</file>

<file path=xl/threadedComments/threadedComment11.xml><?xml version="1.0" encoding="utf-8"?>
<ThreadedComments xmlns="http://schemas.microsoft.com/office/spreadsheetml/2018/threadedcomments" xmlns:x="http://schemas.openxmlformats.org/spreadsheetml/2006/main">
  <threadedComment ref="D4" dT="2024-09-25T20:02:03.80" personId="{7E99348F-6FEA-4692-A4D0-C81FF3FF80D1}" id="{614AC13A-FAB3-420C-A71B-F5917368EF03}" done="1">
    <text>Dit kunnen we zo niet zeggen. De kwalificatie staat permanent open. Dus we zeggen "periode van congestie" of "periode van marktvraag". 
"kwalificatie periode" zou willen zeggen dat er enkel binnen deze periode gekwalificeerd kan worden en dit is niet correct volgens de wetgeving</text>
  </threadedComment>
  <threadedComment ref="G17" dT="2024-09-25T20:03:21.16" personId="{7E99348F-6FEA-4692-A4D0-C81FF3FF80D1}" id="{9D9A6911-B433-4899-83A4-75F6F773F0C5}">
    <text xml:space="preserve">Moet deze comment niet 1 cel lager staan? </text>
  </threadedComment>
  <threadedComment ref="D57" dT="2024-09-25T20:06:15.76" personId="{7E99348F-6FEA-4692-A4D0-C81FF3FF80D1}" id="{3CF74A9F-B636-4F48-826C-9C53C42103E6}" done="1">
    <text>Het is nog niet zeker of we de prijzen per product gaan meegeven</text>
  </threadedComment>
  <threadedComment ref="D57" dT="2024-09-30T12:28:56.07" personId="{446B325A-C4BE-44B6-BCE9-ED220F908712}" id="{5F80FA85-0F6D-4BDC-9E86-85ED356409C7}" parentId="{3CF74A9F-B636-4F48-826C-9C53C42103E6}">
    <text>Int / Ext : dit is Intern</text>
  </threadedComment>
</ThreadedComments>
</file>

<file path=xl/threadedComments/threadedComment12.xml><?xml version="1.0" encoding="utf-8"?>
<ThreadedComments xmlns="http://schemas.microsoft.com/office/spreadsheetml/2018/threadedcomments" xmlns:x="http://schemas.openxmlformats.org/spreadsheetml/2006/main">
  <threadedComment ref="D4" dT="2024-09-25T20:02:03.80" personId="{7E99348F-6FEA-4692-A4D0-C81FF3FF80D1}" id="{DF8BEFBA-A5F1-4BCF-9D95-7BC074B7C46B}" done="1">
    <text>Dit kunnen we zo niet zeggen. De kwalificatie staat permanent open. Dus we zeggen "periode van congestie" of "periode van marktvraag". 
"kwalificatie periode" zou willen zeggen dat er enkel binnen deze periode gekwalificeerd kan worden en dit is niet correct volgens de wetgeving</text>
  </threadedComment>
  <threadedComment ref="G17" dT="2024-09-25T20:03:21.16" personId="{7E99348F-6FEA-4692-A4D0-C81FF3FF80D1}" id="{42D7DECF-1E36-47B7-B757-5834D487697D}">
    <text xml:space="preserve">Moet deze comment niet 1 cel lager staan? </text>
  </threadedComment>
  <threadedComment ref="D57" dT="2024-09-25T20:06:15.76" personId="{7E99348F-6FEA-4692-A4D0-C81FF3FF80D1}" id="{BF557A5E-6612-42AF-A557-5C4D88729DB2}" done="1">
    <text>Het is nog niet zeker of we de prijzen per product gaan meegeven</text>
  </threadedComment>
  <threadedComment ref="D57" dT="2024-09-30T12:28:56.07" personId="{446B325A-C4BE-44B6-BCE9-ED220F908712}" id="{31EFCACA-AF05-439A-B913-A72B15555626}" parentId="{BF557A5E-6612-42AF-A557-5C4D88729DB2}">
    <text>Int / Ext : dit is Intern</text>
  </threadedComment>
</ThreadedComments>
</file>

<file path=xl/threadedComments/threadedComment13.xml><?xml version="1.0" encoding="utf-8"?>
<ThreadedComments xmlns="http://schemas.microsoft.com/office/spreadsheetml/2018/threadedcomments" xmlns:x="http://schemas.openxmlformats.org/spreadsheetml/2006/main">
  <threadedComment ref="D4" dT="2024-09-25T20:02:03.80" personId="{7E99348F-6FEA-4692-A4D0-C81FF3FF80D1}" id="{94C3982E-89A6-4D63-BF74-DF8C5E6B273B}" done="1">
    <text>Dit kunnen we zo niet zeggen. De kwalificatie staat permanent open. Dus we zeggen "periode van congestie" of "periode van marktvraag". 
"kwalificatie periode" zou willen zeggen dat er enkel binnen deze periode gekwalificeerd kan worden en dit is niet correct volgens de wetgeving</text>
  </threadedComment>
  <threadedComment ref="G17" dT="2024-09-25T20:03:21.16" personId="{7E99348F-6FEA-4692-A4D0-C81FF3FF80D1}" id="{3BB06317-FE44-4748-B226-A95153BFEA1E}">
    <text xml:space="preserve">Moet deze comment niet 1 cel lager staan? </text>
  </threadedComment>
  <threadedComment ref="G17" dT="2024-10-14T16:07:45.25" personId="{7D9AA333-FA28-427B-86E3-81DC5C61042E}" id="{F5BC7891-8399-49AE-9B68-7BA0A75B6524}" parentId="{3BB06317-FE44-4748-B226-A95153BFEA1E}">
    <text>Neen, de capaciteitswijzer geeft geen zones aan, wel het kaartje onderaan.</text>
  </threadedComment>
  <threadedComment ref="D57" dT="2024-09-25T20:06:15.76" personId="{7E99348F-6FEA-4692-A4D0-C81FF3FF80D1}" id="{F1B0AC41-6400-4EA8-B50A-C4D55E05D56D}" done="1">
    <text>Het is nog niet zeker of we de prijzen per product gaan meegeven</text>
  </threadedComment>
  <threadedComment ref="D57" dT="2024-09-30T12:28:56.07" personId="{446B325A-C4BE-44B6-BCE9-ED220F908712}" id="{3B07ECDC-4435-4B7E-8460-03C88088A92A}" parentId="{F1B0AC41-6400-4EA8-B50A-C4D55E05D56D}">
    <text>Int / Ext : dit is Intern</text>
  </threadedComment>
</ThreadedComments>
</file>

<file path=xl/threadedComments/threadedComment2.xml><?xml version="1.0" encoding="utf-8"?>
<ThreadedComments xmlns="http://schemas.microsoft.com/office/spreadsheetml/2018/threadedcomments" xmlns:x="http://schemas.openxmlformats.org/spreadsheetml/2006/main">
  <threadedComment ref="D4" dT="2024-09-25T20:02:03.80" personId="{7E99348F-6FEA-4692-A4D0-C81FF3FF80D1}" id="{53AC57CC-E1DD-4581-B3F6-C7A2CB802BD7}" done="1">
    <text>Dit kunnen we zo niet zeggen. De kwalificatie staat permanent open. Dus we zeggen "periode van congestie" of "periode van marktvraag". 
"kwalificatie periode" zou willen zeggen dat er enkel binnen deze periode gekwalificeerd kan worden en dit is niet correct volgens de wetgeving</text>
  </threadedComment>
  <threadedComment ref="G17" dT="2024-09-25T20:03:21.16" personId="{7E99348F-6FEA-4692-A4D0-C81FF3FF80D1}" id="{32F8C4D5-94AB-4A53-B91B-00F814A3D596}">
    <text xml:space="preserve">Moet deze comment niet 1 cel lager staan? </text>
  </threadedComment>
  <threadedComment ref="G17" dT="2024-10-14T16:07:45.25" personId="{7D9AA333-FA28-427B-86E3-81DC5C61042E}" id="{BDAB2953-6A0F-4EBC-BF11-775643BB35DC}" parentId="{32F8C4D5-94AB-4A53-B91B-00F814A3D596}">
    <text>Neen, de capaciteitswijzer geeft geen zones aan, wel het kaartje onderaan.</text>
  </threadedComment>
  <threadedComment ref="D57" dT="2024-09-25T20:06:15.76" personId="{7E99348F-6FEA-4692-A4D0-C81FF3FF80D1}" id="{4313B36E-9408-4825-A15E-65A53BEE8650}" done="1">
    <text>Het is nog niet zeker of we de prijzen per product gaan meegeven</text>
  </threadedComment>
  <threadedComment ref="D57" dT="2024-09-30T12:28:56.07" personId="{446B325A-C4BE-44B6-BCE9-ED220F908712}" id="{BD6DE98F-5E24-4652-94E8-4CDD3289BBB3}" parentId="{4313B36E-9408-4825-A15E-65A53BEE8650}">
    <text>Int / Ext : dit is Intern</text>
  </threadedComment>
</ThreadedComments>
</file>

<file path=xl/threadedComments/threadedComment3.xml><?xml version="1.0" encoding="utf-8"?>
<ThreadedComments xmlns="http://schemas.microsoft.com/office/spreadsheetml/2018/threadedcomments" xmlns:x="http://schemas.openxmlformats.org/spreadsheetml/2006/main">
  <threadedComment ref="D4" dT="2024-09-25T20:02:03.80" personId="{7E99348F-6FEA-4692-A4D0-C81FF3FF80D1}" id="{A3DE6D05-6CC7-4A66-82AD-3B123DD22616}" done="1">
    <text>Dit kunnen we zo niet zeggen. De kwalificatie staat permanent open. Dus we zeggen "periode van congestie" of "periode van marktvraag". 
"kwalificatie periode" zou willen zeggen dat er enkel binnen deze periode gekwalificeerd kan worden en dit is niet correct volgens de wetgeving</text>
  </threadedComment>
  <threadedComment ref="G17" dT="2024-09-25T20:03:21.16" personId="{7E99348F-6FEA-4692-A4D0-C81FF3FF80D1}" id="{057F6D60-73AD-457E-90D7-EC5AEB70A098}">
    <text xml:space="preserve">Moet deze comment niet 1 cel lager staan? </text>
  </threadedComment>
  <threadedComment ref="D57" dT="2024-09-25T20:06:15.76" personId="{7E99348F-6FEA-4692-A4D0-C81FF3FF80D1}" id="{61BD7173-C7E5-44BA-BA37-8B5B22CEF526}" done="1">
    <text>Het is nog niet zeker of we de prijzen per product gaan meegeven</text>
  </threadedComment>
  <threadedComment ref="D57" dT="2024-09-30T12:28:56.07" personId="{446B325A-C4BE-44B6-BCE9-ED220F908712}" id="{59D92716-F153-48C7-9500-ABDE90B13BA9}" parentId="{61BD7173-C7E5-44BA-BA37-8B5B22CEF526}">
    <text>Int / Ext : dit is Intern</text>
  </threadedComment>
</ThreadedComments>
</file>

<file path=xl/threadedComments/threadedComment4.xml><?xml version="1.0" encoding="utf-8"?>
<ThreadedComments xmlns="http://schemas.microsoft.com/office/spreadsheetml/2018/threadedcomments" xmlns:x="http://schemas.openxmlformats.org/spreadsheetml/2006/main">
  <threadedComment ref="D4" dT="2024-09-25T20:02:03.80" personId="{7E99348F-6FEA-4692-A4D0-C81FF3FF80D1}" id="{01A1B885-FC59-46E2-86E0-4B4A12807119}" done="1">
    <text>Dit kunnen we zo niet zeggen. De kwalificatie staat permanent open. Dus we zeggen "periode van congestie" of "periode van marktvraag". 
"kwalificatie periode" zou willen zeggen dat er enkel binnen deze periode gekwalificeerd kan worden en dit is niet correct volgens de wetgeving</text>
  </threadedComment>
  <threadedComment ref="G17" dT="2024-09-25T20:03:21.16" personId="{7E99348F-6FEA-4692-A4D0-C81FF3FF80D1}" id="{374A0CE3-D42B-40B0-BCA6-A95596E65162}">
    <text xml:space="preserve">Moet deze comment niet 1 cel lager staan? </text>
  </threadedComment>
  <threadedComment ref="D57" dT="2024-09-25T20:06:15.76" personId="{7E99348F-6FEA-4692-A4D0-C81FF3FF80D1}" id="{51B58B4F-A065-44B8-9469-3139A708DB53}" done="1">
    <text>Het is nog niet zeker of we de prijzen per product gaan meegeven</text>
  </threadedComment>
  <threadedComment ref="D57" dT="2024-09-30T12:28:56.07" personId="{446B325A-C4BE-44B6-BCE9-ED220F908712}" id="{D96634BD-7F99-48FC-876A-039858511C93}" parentId="{51B58B4F-A065-44B8-9469-3139A708DB53}">
    <text>Int / Ext : dit is Intern</text>
  </threadedComment>
</ThreadedComments>
</file>

<file path=xl/threadedComments/threadedComment5.xml><?xml version="1.0" encoding="utf-8"?>
<ThreadedComments xmlns="http://schemas.microsoft.com/office/spreadsheetml/2018/threadedcomments" xmlns:x="http://schemas.openxmlformats.org/spreadsheetml/2006/main">
  <threadedComment ref="D4" dT="2024-09-25T20:02:03.80" personId="{7E99348F-6FEA-4692-A4D0-C81FF3FF80D1}" id="{BC60F0A6-6F7D-4837-86D8-02CBDA8A5B4C}" done="1">
    <text>Dit kunnen we zo niet zeggen. De kwalificatie staat permanent open. Dus we zeggen "periode van congestie" of "periode van marktvraag". 
"kwalificatie periode" zou willen zeggen dat er enkel binnen deze periode gekwalificeerd kan worden en dit is niet correct volgens de wetgeving</text>
  </threadedComment>
  <threadedComment ref="G17" dT="2024-09-25T20:03:21.16" personId="{7E99348F-6FEA-4692-A4D0-C81FF3FF80D1}" id="{1C7B83DD-6FDC-46E7-89E3-6D3A338169C3}">
    <text xml:space="preserve">Moet deze comment niet 1 cel lager staan? </text>
  </threadedComment>
  <threadedComment ref="D57" dT="2024-09-25T20:06:15.76" personId="{7E99348F-6FEA-4692-A4D0-C81FF3FF80D1}" id="{A6277CBB-8563-4962-9292-8ED5F7289011}" done="1">
    <text>Het is nog niet zeker of we de prijzen per product gaan meegeven</text>
  </threadedComment>
  <threadedComment ref="D57" dT="2024-09-30T12:28:56.07" personId="{446B325A-C4BE-44B6-BCE9-ED220F908712}" id="{EA8B40C1-26C8-4395-8EE8-D6CA3EBB35B4}" parentId="{A6277CBB-8563-4962-9292-8ED5F7289011}">
    <text>Int / Ext : dit is Intern</text>
  </threadedComment>
</ThreadedComments>
</file>

<file path=xl/threadedComments/threadedComment6.xml><?xml version="1.0" encoding="utf-8"?>
<ThreadedComments xmlns="http://schemas.microsoft.com/office/spreadsheetml/2018/threadedcomments" xmlns:x="http://schemas.openxmlformats.org/spreadsheetml/2006/main">
  <threadedComment ref="D4" dT="2024-09-25T20:02:03.80" personId="{7E99348F-6FEA-4692-A4D0-C81FF3FF80D1}" id="{FCBDC4E0-9AE2-4961-86AA-92610107789C}" done="1">
    <text>Dit kunnen we zo niet zeggen. De kwalificatie staat permanent open. Dus we zeggen "periode van congestie" of "periode van marktvraag". 
"kwalificatie periode" zou willen zeggen dat er enkel binnen deze periode gekwalificeerd kan worden en dit is niet correct volgens de wetgeving</text>
  </threadedComment>
  <threadedComment ref="G17" dT="2024-09-25T20:03:21.16" personId="{7E99348F-6FEA-4692-A4D0-C81FF3FF80D1}" id="{6F88C275-C47E-43C9-BB09-02039BAF9F65}">
    <text xml:space="preserve">Moet deze comment niet 1 cel lager staan? </text>
  </threadedComment>
  <threadedComment ref="D57" dT="2024-09-25T20:06:15.76" personId="{7E99348F-6FEA-4692-A4D0-C81FF3FF80D1}" id="{B8CD43A2-9648-4162-B1CF-E22E1040AFA7}" done="1">
    <text>Het is nog niet zeker of we de prijzen per product gaan meegeven</text>
  </threadedComment>
  <threadedComment ref="D57" dT="2024-09-30T12:28:56.07" personId="{446B325A-C4BE-44B6-BCE9-ED220F908712}" id="{95C04C0F-8AA3-4EA5-9FE4-464897705562}" parentId="{B8CD43A2-9648-4162-B1CF-E22E1040AFA7}">
    <text>Int / Ext : dit is Intern</text>
  </threadedComment>
</ThreadedComments>
</file>

<file path=xl/threadedComments/threadedComment7.xml><?xml version="1.0" encoding="utf-8"?>
<ThreadedComments xmlns="http://schemas.microsoft.com/office/spreadsheetml/2018/threadedcomments" xmlns:x="http://schemas.openxmlformats.org/spreadsheetml/2006/main">
  <threadedComment ref="D4" dT="2024-09-25T20:02:03.80" personId="{7E99348F-6FEA-4692-A4D0-C81FF3FF80D1}" id="{ABDB4DD6-6940-40EE-A666-55B9DA40E681}" done="1">
    <text>Dit kunnen we zo niet zeggen. De kwalificatie staat permanent open. Dus we zeggen "periode van congestie" of "periode van marktvraag". 
"kwalificatie periode" zou willen zeggen dat er enkel binnen deze periode gekwalificeerd kan worden en dit is niet correct volgens de wetgeving</text>
  </threadedComment>
  <threadedComment ref="G17" dT="2024-09-25T20:03:21.16" personId="{7E99348F-6FEA-4692-A4D0-C81FF3FF80D1}" id="{08A53BF5-2DDC-4304-A8CB-C75B67C0EF61}">
    <text xml:space="preserve">Moet deze comment niet 1 cel lager staan? </text>
  </threadedComment>
  <threadedComment ref="D57" dT="2024-09-25T20:06:15.76" personId="{7E99348F-6FEA-4692-A4D0-C81FF3FF80D1}" id="{7279E931-E31F-4B60-BDA0-7AE6064AC708}" done="1">
    <text>Het is nog niet zeker of we de prijzen per product gaan meegeven</text>
  </threadedComment>
  <threadedComment ref="D57" dT="2024-09-30T12:28:56.07" personId="{446B325A-C4BE-44B6-BCE9-ED220F908712}" id="{FADEC855-1FAB-476B-B642-67960680FA56}" parentId="{7279E931-E31F-4B60-BDA0-7AE6064AC708}">
    <text>Int / Ext : dit is Intern</text>
  </threadedComment>
</ThreadedComments>
</file>

<file path=xl/threadedComments/threadedComment8.xml><?xml version="1.0" encoding="utf-8"?>
<ThreadedComments xmlns="http://schemas.microsoft.com/office/spreadsheetml/2018/threadedcomments" xmlns:x="http://schemas.openxmlformats.org/spreadsheetml/2006/main">
  <threadedComment ref="D4" dT="2024-09-25T20:02:03.80" personId="{7E99348F-6FEA-4692-A4D0-C81FF3FF80D1}" id="{E58FD8D3-8056-4FE7-AB40-D2A1AC545460}" done="1">
    <text>Dit kunnen we zo niet zeggen. De kwalificatie staat permanent open. Dus we zeggen "periode van congestie" of "periode van marktvraag". 
"kwalificatie periode" zou willen zeggen dat er enkel binnen deze periode gekwalificeerd kan worden en dit is niet correct volgens de wetgeving</text>
  </threadedComment>
  <threadedComment ref="G17" dT="2024-09-25T20:03:21.16" personId="{7E99348F-6FEA-4692-A4D0-C81FF3FF80D1}" id="{D5891034-D897-443E-936C-E75F0D53CE42}">
    <text xml:space="preserve">Moet deze comment niet 1 cel lager staan? </text>
  </threadedComment>
  <threadedComment ref="D57" dT="2024-09-25T20:06:15.76" personId="{7E99348F-6FEA-4692-A4D0-C81FF3FF80D1}" id="{AAC965FE-77E0-4FD2-BF7C-FF5A6CC7B1CF}" done="1">
    <text>Het is nog niet zeker of we de prijzen per product gaan meegeven</text>
  </threadedComment>
  <threadedComment ref="D57" dT="2024-09-30T12:28:56.07" personId="{446B325A-C4BE-44B6-BCE9-ED220F908712}" id="{249B31B8-20AC-4DFF-A863-A50A2C579215}" parentId="{AAC965FE-77E0-4FD2-BF7C-FF5A6CC7B1CF}">
    <text>Int / Ext : dit is Intern</text>
  </threadedComment>
</ThreadedComments>
</file>

<file path=xl/threadedComments/threadedComment9.xml><?xml version="1.0" encoding="utf-8"?>
<ThreadedComments xmlns="http://schemas.microsoft.com/office/spreadsheetml/2018/threadedcomments" xmlns:x="http://schemas.openxmlformats.org/spreadsheetml/2006/main">
  <threadedComment ref="D4" dT="2024-09-25T20:02:03.80" personId="{7E99348F-6FEA-4692-A4D0-C81FF3FF80D1}" id="{A7A92B99-B670-4EFF-8A21-03F95CC93532}" done="1">
    <text>Dit kunnen we zo niet zeggen. De kwalificatie staat permanent open. Dus we zeggen "periode van congestie" of "periode van marktvraag". 
"kwalificatie periode" zou willen zeggen dat er enkel binnen deze periode gekwalificeerd kan worden en dit is niet correct volgens de wetgeving</text>
  </threadedComment>
  <threadedComment ref="G17" dT="2024-09-25T20:03:21.16" personId="{7E99348F-6FEA-4692-A4D0-C81FF3FF80D1}" id="{48838D18-C5AD-40C0-9F6E-CDF15190263A}">
    <text xml:space="preserve">Moet deze comment niet 1 cel lager staan? </text>
  </threadedComment>
  <threadedComment ref="D57" dT="2024-09-25T20:06:15.76" personId="{7E99348F-6FEA-4692-A4D0-C81FF3FF80D1}" id="{E130E2F3-DFA9-4011-AC9D-90CA418E8904}" done="1">
    <text>Het is nog niet zeker of we de prijzen per product gaan meegeven</text>
  </threadedComment>
  <threadedComment ref="D57" dT="2024-09-30T12:28:56.07" personId="{446B325A-C4BE-44B6-BCE9-ED220F908712}" id="{E3870EDC-3997-4993-BDA6-32B63C0CACBD}" parentId="{E130E2F3-DFA9-4011-AC9D-90CA418E8904}">
    <text>Int / Ext : dit is Intern</text>
  </threadedComment>
</ThreadedComments>
</file>

<file path=xl/worksheets/_rels/sheet10.xml.rels><?xml version="1.0" encoding="UTF-8" standalone="yes"?>
<Relationships xmlns="http://schemas.openxmlformats.org/package/2006/relationships"><Relationship Id="rId8" Type="http://schemas.openxmlformats.org/officeDocument/2006/relationships/hyperlink" Target="../../../../../../../../../:x:/s/PRJ00108/Ec0kb12Q7J9JrhsZ9aRzWJABJX7ltJsNFGuKWvirnS2Sfw?e=JzhxnL" TargetMode="External"/><Relationship Id="rId13" Type="http://schemas.openxmlformats.org/officeDocument/2006/relationships/printerSettings" Target="../printerSettings/printerSettings9.bin"/><Relationship Id="rId3" Type="http://schemas.openxmlformats.org/officeDocument/2006/relationships/hyperlink" Target="../../../../../../../../../:x:/s/PRJ00108/Ec0kb12Q7J9JrhsZ9aRzWJABJX7ltJsNFGuKWvirnS2Sfw?e=JzhxnL" TargetMode="External"/><Relationship Id="rId7" Type="http://schemas.openxmlformats.org/officeDocument/2006/relationships/hyperlink" Target="../../../../../../../../../:x:/s/PRJ00108/Ec0kb12Q7J9JrhsZ9aRzWJABJX7ltJsNFGuKWvirnS2Sfw?e=JzhxnL" TargetMode="External"/><Relationship Id="rId12" Type="http://schemas.openxmlformats.org/officeDocument/2006/relationships/hyperlink" Target="https://portal.nodesmarket.com/onboarding/tenders?orderBy=openTo&amp;orderByDirection=asc&amp;map-bounds=51.21783436555637,3.1026077270507817,51.08301990567969,2.7840042114257812&amp;tab=constraint-areas" TargetMode="External"/><Relationship Id="rId17" Type="http://schemas.microsoft.com/office/2017/10/relationships/threadedComment" Target="../threadedComments/threadedComment6.xml"/><Relationship Id="rId2" Type="http://schemas.openxmlformats.org/officeDocument/2006/relationships/hyperlink" Target="../../../../../../../../../:x:/s/PRJ00108/Ec0kb12Q7J9JrhsZ9aRzWJABJX7ltJsNFGuKWvirnS2Sfw?e=JzhxnL" TargetMode="External"/><Relationship Id="rId16" Type="http://schemas.openxmlformats.org/officeDocument/2006/relationships/comments" Target="../comments6.xml"/><Relationship Id="rId1" Type="http://schemas.openxmlformats.org/officeDocument/2006/relationships/hyperlink" Target="../../../../../../../../../:x:/s/PRJ00108/Ec0kb12Q7J9JrhsZ9aRzWJABJX7ltJsNFGuKWvirnS2Sfw?e=JzhxnL" TargetMode="External"/><Relationship Id="rId6" Type="http://schemas.openxmlformats.org/officeDocument/2006/relationships/hyperlink" Target="../../../../../../../../../:x:/s/PRJ00108/Ec0kb12Q7J9JrhsZ9aRzWJABJX7ltJsNFGuKWvirnS2Sfw?e=JzhxnL" TargetMode="External"/><Relationship Id="rId11" Type="http://schemas.openxmlformats.org/officeDocument/2006/relationships/hyperlink" Target="../../../../../../../../../:x:/s/PRJ00108/ERRi7v_s8rlHg22g-tBA_1YB63PVX33jcC0OmHZxqjB2ig?e=mZcimm" TargetMode="External"/><Relationship Id="rId5" Type="http://schemas.openxmlformats.org/officeDocument/2006/relationships/hyperlink" Target="../../../../../../../../../:x:/s/PRJ00108/Ec0kb12Q7J9JrhsZ9aRzWJABJX7ltJsNFGuKWvirnS2Sfw?e=JzhxnL" TargetMode="External"/><Relationship Id="rId15" Type="http://schemas.openxmlformats.org/officeDocument/2006/relationships/vmlDrawing" Target="../drawings/vmlDrawing6.vml"/><Relationship Id="rId10" Type="http://schemas.openxmlformats.org/officeDocument/2006/relationships/hyperlink" Target="../../../../../../../../../:x:/s/PRJ00108/ERRi7v_s8rlHg22g-tBA_1YB63PVX33jcC0OmHZxqjB2ig?e=mZcimm" TargetMode="External"/><Relationship Id="rId4" Type="http://schemas.openxmlformats.org/officeDocument/2006/relationships/hyperlink" Target="../../../../../../../../../:x:/s/PRJ00108/Ec0kb12Q7J9JrhsZ9aRzWJABJX7ltJsNFGuKWvirnS2Sfw?e=JzhxnL" TargetMode="External"/><Relationship Id="rId9" Type="http://schemas.openxmlformats.org/officeDocument/2006/relationships/hyperlink" Target="../../../../../../../../../:x:/s/PRJ00108/ERRi7v_s8rlHg22g-tBA_1YB63PVX33jcC0OmHZxqjB2ig?e=mZcimm" TargetMode="External"/><Relationship Id="rId14"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8" Type="http://schemas.openxmlformats.org/officeDocument/2006/relationships/hyperlink" Target="../../../../../../../../../:x:/s/PRJ00108/Ec0kb12Q7J9JrhsZ9aRzWJABJX7ltJsNFGuKWvirnS2Sfw?e=JzhxnL" TargetMode="External"/><Relationship Id="rId13" Type="http://schemas.openxmlformats.org/officeDocument/2006/relationships/printerSettings" Target="../printerSettings/printerSettings10.bin"/><Relationship Id="rId3" Type="http://schemas.openxmlformats.org/officeDocument/2006/relationships/hyperlink" Target="../../../../../../../../../:x:/s/PRJ00108/Ec0kb12Q7J9JrhsZ9aRzWJABJX7ltJsNFGuKWvirnS2Sfw?e=JzhxnL" TargetMode="External"/><Relationship Id="rId7" Type="http://schemas.openxmlformats.org/officeDocument/2006/relationships/hyperlink" Target="../../../../../../../../../:x:/s/PRJ00108/Ec0kb12Q7J9JrhsZ9aRzWJABJX7ltJsNFGuKWvirnS2Sfw?e=JzhxnL" TargetMode="External"/><Relationship Id="rId12" Type="http://schemas.openxmlformats.org/officeDocument/2006/relationships/hyperlink" Target="https://portal.nodesmarket.com/onboarding/tenders?orderBy=openTo&amp;orderByDirection=asc&amp;map-bounds=51.21783436555637,3.1026077270507817,51.08301990567969,2.7840042114257812&amp;tab=constraint-areas" TargetMode="External"/><Relationship Id="rId17" Type="http://schemas.microsoft.com/office/2017/10/relationships/threadedComment" Target="../threadedComments/threadedComment7.xml"/><Relationship Id="rId2" Type="http://schemas.openxmlformats.org/officeDocument/2006/relationships/hyperlink" Target="../../../../../../../../../:x:/s/PRJ00108/Ec0kb12Q7J9JrhsZ9aRzWJABJX7ltJsNFGuKWvirnS2Sfw?e=JzhxnL" TargetMode="External"/><Relationship Id="rId16" Type="http://schemas.openxmlformats.org/officeDocument/2006/relationships/comments" Target="../comments7.xml"/><Relationship Id="rId1" Type="http://schemas.openxmlformats.org/officeDocument/2006/relationships/hyperlink" Target="../../../../../../../../../:x:/s/PRJ00108/Ec0kb12Q7J9JrhsZ9aRzWJABJX7ltJsNFGuKWvirnS2Sfw?e=JzhxnL" TargetMode="External"/><Relationship Id="rId6" Type="http://schemas.openxmlformats.org/officeDocument/2006/relationships/hyperlink" Target="../../../../../../../../../:x:/s/PRJ00108/Ec0kb12Q7J9JrhsZ9aRzWJABJX7ltJsNFGuKWvirnS2Sfw?e=JzhxnL" TargetMode="External"/><Relationship Id="rId11" Type="http://schemas.openxmlformats.org/officeDocument/2006/relationships/hyperlink" Target="../../../../../../../../../:x:/s/PRJ00108/ERRi7v_s8rlHg22g-tBA_1YB63PVX33jcC0OmHZxqjB2ig?e=mZcimm" TargetMode="External"/><Relationship Id="rId5" Type="http://schemas.openxmlformats.org/officeDocument/2006/relationships/hyperlink" Target="../../../../../../../../../:x:/s/PRJ00108/Ec0kb12Q7J9JrhsZ9aRzWJABJX7ltJsNFGuKWvirnS2Sfw?e=JzhxnL" TargetMode="External"/><Relationship Id="rId15" Type="http://schemas.openxmlformats.org/officeDocument/2006/relationships/vmlDrawing" Target="../drawings/vmlDrawing7.vml"/><Relationship Id="rId10" Type="http://schemas.openxmlformats.org/officeDocument/2006/relationships/hyperlink" Target="../../../../../../../../../:x:/s/PRJ00108/ERRi7v_s8rlHg22g-tBA_1YB63PVX33jcC0OmHZxqjB2ig?e=mZcimm" TargetMode="External"/><Relationship Id="rId4" Type="http://schemas.openxmlformats.org/officeDocument/2006/relationships/hyperlink" Target="../../../../../../../../../:x:/s/PRJ00108/Ec0kb12Q7J9JrhsZ9aRzWJABJX7ltJsNFGuKWvirnS2Sfw?e=JzhxnL" TargetMode="External"/><Relationship Id="rId9" Type="http://schemas.openxmlformats.org/officeDocument/2006/relationships/hyperlink" Target="../../../../../../../../../:x:/s/PRJ00108/ERRi7v_s8rlHg22g-tBA_1YB63PVX33jcC0OmHZxqjB2ig?e=mZcimm" TargetMode="External"/><Relationship Id="rId14"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8" Type="http://schemas.openxmlformats.org/officeDocument/2006/relationships/hyperlink" Target="../../../../../../../../../:x:/s/PRJ00108/Ec0kb12Q7J9JrhsZ9aRzWJABJX7ltJsNFGuKWvirnS2Sfw?e=JzhxnL" TargetMode="External"/><Relationship Id="rId13" Type="http://schemas.openxmlformats.org/officeDocument/2006/relationships/printerSettings" Target="../printerSettings/printerSettings11.bin"/><Relationship Id="rId3" Type="http://schemas.openxmlformats.org/officeDocument/2006/relationships/hyperlink" Target="../../../../../../../../../:x:/s/PRJ00108/Ec0kb12Q7J9JrhsZ9aRzWJABJX7ltJsNFGuKWvirnS2Sfw?e=JzhxnL" TargetMode="External"/><Relationship Id="rId7" Type="http://schemas.openxmlformats.org/officeDocument/2006/relationships/hyperlink" Target="../../../../../../../../../:x:/s/PRJ00108/Ec0kb12Q7J9JrhsZ9aRzWJABJX7ltJsNFGuKWvirnS2Sfw?e=JzhxnL" TargetMode="External"/><Relationship Id="rId12" Type="http://schemas.openxmlformats.org/officeDocument/2006/relationships/hyperlink" Target="https://portal.nodesmarket.com/onboarding/tenders?orderBy=openTo&amp;orderByDirection=asc&amp;map-bounds=51.21783436555637,3.1026077270507817,51.08301990567969,2.7840042114257812&amp;tab=constraint-areas" TargetMode="External"/><Relationship Id="rId17" Type="http://schemas.microsoft.com/office/2017/10/relationships/threadedComment" Target="../threadedComments/threadedComment8.xml"/><Relationship Id="rId2" Type="http://schemas.openxmlformats.org/officeDocument/2006/relationships/hyperlink" Target="../../../../../../../../../:x:/s/PRJ00108/Ec0kb12Q7J9JrhsZ9aRzWJABJX7ltJsNFGuKWvirnS2Sfw?e=JzhxnL" TargetMode="External"/><Relationship Id="rId16" Type="http://schemas.openxmlformats.org/officeDocument/2006/relationships/comments" Target="../comments8.xml"/><Relationship Id="rId1" Type="http://schemas.openxmlformats.org/officeDocument/2006/relationships/hyperlink" Target="../../../../../../../../../:x:/s/PRJ00108/Ec0kb12Q7J9JrhsZ9aRzWJABJX7ltJsNFGuKWvirnS2Sfw?e=JzhxnL" TargetMode="External"/><Relationship Id="rId6" Type="http://schemas.openxmlformats.org/officeDocument/2006/relationships/hyperlink" Target="../../../../../../../../../:x:/s/PRJ00108/Ec0kb12Q7J9JrhsZ9aRzWJABJX7ltJsNFGuKWvirnS2Sfw?e=JzhxnL" TargetMode="External"/><Relationship Id="rId11" Type="http://schemas.openxmlformats.org/officeDocument/2006/relationships/hyperlink" Target="../../../../../../../../../:x:/s/PRJ00108/ERRi7v_s8rlHg22g-tBA_1YB63PVX33jcC0OmHZxqjB2ig?e=mZcimm" TargetMode="External"/><Relationship Id="rId5" Type="http://schemas.openxmlformats.org/officeDocument/2006/relationships/hyperlink" Target="../../../../../../../../../:x:/s/PRJ00108/Ec0kb12Q7J9JrhsZ9aRzWJABJX7ltJsNFGuKWvirnS2Sfw?e=JzhxnL" TargetMode="External"/><Relationship Id="rId15" Type="http://schemas.openxmlformats.org/officeDocument/2006/relationships/vmlDrawing" Target="../drawings/vmlDrawing8.vml"/><Relationship Id="rId10" Type="http://schemas.openxmlformats.org/officeDocument/2006/relationships/hyperlink" Target="../../../../../../../../../:x:/s/PRJ00108/ERRi7v_s8rlHg22g-tBA_1YB63PVX33jcC0OmHZxqjB2ig?e=mZcimm" TargetMode="External"/><Relationship Id="rId4" Type="http://schemas.openxmlformats.org/officeDocument/2006/relationships/hyperlink" Target="../../../../../../../../../:x:/s/PRJ00108/Ec0kb12Q7J9JrhsZ9aRzWJABJX7ltJsNFGuKWvirnS2Sfw?e=JzhxnL" TargetMode="External"/><Relationship Id="rId9" Type="http://schemas.openxmlformats.org/officeDocument/2006/relationships/hyperlink" Target="../../../../../../../../../:x:/s/PRJ00108/ERRi7v_s8rlHg22g-tBA_1YB63PVX33jcC0OmHZxqjB2ig?e=mZcimm" TargetMode="External"/><Relationship Id="rId14"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8" Type="http://schemas.openxmlformats.org/officeDocument/2006/relationships/hyperlink" Target="../../../../../../../../../:x:/s/PRJ00108/Ec0kb12Q7J9JrhsZ9aRzWJABJX7ltJsNFGuKWvirnS2Sfw?e=JzhxnL" TargetMode="External"/><Relationship Id="rId13" Type="http://schemas.openxmlformats.org/officeDocument/2006/relationships/printerSettings" Target="../printerSettings/printerSettings12.bin"/><Relationship Id="rId3" Type="http://schemas.openxmlformats.org/officeDocument/2006/relationships/hyperlink" Target="../../../../../../../../../:x:/s/PRJ00108/Ec0kb12Q7J9JrhsZ9aRzWJABJX7ltJsNFGuKWvirnS2Sfw?e=JzhxnL" TargetMode="External"/><Relationship Id="rId7" Type="http://schemas.openxmlformats.org/officeDocument/2006/relationships/hyperlink" Target="../../../../../../../../../:x:/s/PRJ00108/Ec0kb12Q7J9JrhsZ9aRzWJABJX7ltJsNFGuKWvirnS2Sfw?e=JzhxnL" TargetMode="External"/><Relationship Id="rId12" Type="http://schemas.openxmlformats.org/officeDocument/2006/relationships/hyperlink" Target="https://portal.nodesmarket.com/onboarding/tenders?orderBy=openTo&amp;orderByDirection=asc&amp;map-bounds=51.21783436555637,3.1026077270507817,51.08301990567969,2.7840042114257812&amp;tab=constraint-areas" TargetMode="External"/><Relationship Id="rId17" Type="http://schemas.microsoft.com/office/2017/10/relationships/threadedComment" Target="../threadedComments/threadedComment9.xml"/><Relationship Id="rId2" Type="http://schemas.openxmlformats.org/officeDocument/2006/relationships/hyperlink" Target="../../../../../../../../../:x:/s/PRJ00108/Ec0kb12Q7J9JrhsZ9aRzWJABJX7ltJsNFGuKWvirnS2Sfw?e=JzhxnL" TargetMode="External"/><Relationship Id="rId16" Type="http://schemas.openxmlformats.org/officeDocument/2006/relationships/comments" Target="../comments9.xml"/><Relationship Id="rId1" Type="http://schemas.openxmlformats.org/officeDocument/2006/relationships/hyperlink" Target="../../../../../../../../../:x:/s/PRJ00108/Ec0kb12Q7J9JrhsZ9aRzWJABJX7ltJsNFGuKWvirnS2Sfw?e=JzhxnL" TargetMode="External"/><Relationship Id="rId6" Type="http://schemas.openxmlformats.org/officeDocument/2006/relationships/hyperlink" Target="../../../../../../../../../:x:/s/PRJ00108/Ec0kb12Q7J9JrhsZ9aRzWJABJX7ltJsNFGuKWvirnS2Sfw?e=JzhxnL" TargetMode="External"/><Relationship Id="rId11" Type="http://schemas.openxmlformats.org/officeDocument/2006/relationships/hyperlink" Target="../../../../../../../../../:x:/s/PRJ00108/ERRi7v_s8rlHg22g-tBA_1YB63PVX33jcC0OmHZxqjB2ig?e=mZcimm" TargetMode="External"/><Relationship Id="rId5" Type="http://schemas.openxmlformats.org/officeDocument/2006/relationships/hyperlink" Target="../../../../../../../../../:x:/s/PRJ00108/Ec0kb12Q7J9JrhsZ9aRzWJABJX7ltJsNFGuKWvirnS2Sfw?e=JzhxnL" TargetMode="External"/><Relationship Id="rId15" Type="http://schemas.openxmlformats.org/officeDocument/2006/relationships/vmlDrawing" Target="../drawings/vmlDrawing9.vml"/><Relationship Id="rId10" Type="http://schemas.openxmlformats.org/officeDocument/2006/relationships/hyperlink" Target="../../../../../../../../../:x:/s/PRJ00108/ERRi7v_s8rlHg22g-tBA_1YB63PVX33jcC0OmHZxqjB2ig?e=mZcimm" TargetMode="External"/><Relationship Id="rId4" Type="http://schemas.openxmlformats.org/officeDocument/2006/relationships/hyperlink" Target="../../../../../../../../../:x:/s/PRJ00108/Ec0kb12Q7J9JrhsZ9aRzWJABJX7ltJsNFGuKWvirnS2Sfw?e=JzhxnL" TargetMode="External"/><Relationship Id="rId9" Type="http://schemas.openxmlformats.org/officeDocument/2006/relationships/hyperlink" Target="../../../../../../../../../:x:/s/PRJ00108/ERRi7v_s8rlHg22g-tBA_1YB63PVX33jcC0OmHZxqjB2ig?e=mZcimm" TargetMode="External"/><Relationship Id="rId14"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8" Type="http://schemas.openxmlformats.org/officeDocument/2006/relationships/hyperlink" Target="../../../../../../../../../:x:/s/PRJ00108/Ec0kb12Q7J9JrhsZ9aRzWJABJX7ltJsNFGuKWvirnS2Sfw?e=JzhxnL" TargetMode="External"/><Relationship Id="rId13" Type="http://schemas.openxmlformats.org/officeDocument/2006/relationships/printerSettings" Target="../printerSettings/printerSettings13.bin"/><Relationship Id="rId3" Type="http://schemas.openxmlformats.org/officeDocument/2006/relationships/hyperlink" Target="../../../../../../../../../:x:/s/PRJ00108/Ec0kb12Q7J9JrhsZ9aRzWJABJX7ltJsNFGuKWvirnS2Sfw?e=JzhxnL" TargetMode="External"/><Relationship Id="rId7" Type="http://schemas.openxmlformats.org/officeDocument/2006/relationships/hyperlink" Target="../../../../../../../../../:x:/s/PRJ00108/Ec0kb12Q7J9JrhsZ9aRzWJABJX7ltJsNFGuKWvirnS2Sfw?e=JzhxnL" TargetMode="External"/><Relationship Id="rId12" Type="http://schemas.openxmlformats.org/officeDocument/2006/relationships/hyperlink" Target="https://portal.nodesmarket.com/onboarding/tenders?orderBy=openTo&amp;orderByDirection=asc&amp;map-bounds=51.21783436555637,3.1026077270507817,51.08301990567969,2.7840042114257812&amp;tab=constraint-areas" TargetMode="External"/><Relationship Id="rId17" Type="http://schemas.microsoft.com/office/2017/10/relationships/threadedComment" Target="../threadedComments/threadedComment10.xml"/><Relationship Id="rId2" Type="http://schemas.openxmlformats.org/officeDocument/2006/relationships/hyperlink" Target="../../../../../../../../../:x:/s/PRJ00108/Ec0kb12Q7J9JrhsZ9aRzWJABJX7ltJsNFGuKWvirnS2Sfw?e=JzhxnL" TargetMode="External"/><Relationship Id="rId16" Type="http://schemas.openxmlformats.org/officeDocument/2006/relationships/comments" Target="../comments10.xml"/><Relationship Id="rId1" Type="http://schemas.openxmlformats.org/officeDocument/2006/relationships/hyperlink" Target="../../../../../../../../../:x:/s/PRJ00108/Ec0kb12Q7J9JrhsZ9aRzWJABJX7ltJsNFGuKWvirnS2Sfw?e=JzhxnL" TargetMode="External"/><Relationship Id="rId6" Type="http://schemas.openxmlformats.org/officeDocument/2006/relationships/hyperlink" Target="../../../../../../../../../:x:/s/PRJ00108/Ec0kb12Q7J9JrhsZ9aRzWJABJX7ltJsNFGuKWvirnS2Sfw?e=JzhxnL" TargetMode="External"/><Relationship Id="rId11" Type="http://schemas.openxmlformats.org/officeDocument/2006/relationships/hyperlink" Target="../../../../../../../../../:x:/s/PRJ00108/ERRi7v_s8rlHg22g-tBA_1YB63PVX33jcC0OmHZxqjB2ig?e=mZcimm" TargetMode="External"/><Relationship Id="rId5" Type="http://schemas.openxmlformats.org/officeDocument/2006/relationships/hyperlink" Target="../../../../../../../../../:x:/s/PRJ00108/Ec0kb12Q7J9JrhsZ9aRzWJABJX7ltJsNFGuKWvirnS2Sfw?e=JzhxnL" TargetMode="External"/><Relationship Id="rId15" Type="http://schemas.openxmlformats.org/officeDocument/2006/relationships/vmlDrawing" Target="../drawings/vmlDrawing10.vml"/><Relationship Id="rId10" Type="http://schemas.openxmlformats.org/officeDocument/2006/relationships/hyperlink" Target="../../../../../../../../../:x:/s/PRJ00108/ERRi7v_s8rlHg22g-tBA_1YB63PVX33jcC0OmHZxqjB2ig?e=mZcimm" TargetMode="External"/><Relationship Id="rId4" Type="http://schemas.openxmlformats.org/officeDocument/2006/relationships/hyperlink" Target="../../../../../../../../../:x:/s/PRJ00108/Ec0kb12Q7J9JrhsZ9aRzWJABJX7ltJsNFGuKWvirnS2Sfw?e=JzhxnL" TargetMode="External"/><Relationship Id="rId9" Type="http://schemas.openxmlformats.org/officeDocument/2006/relationships/hyperlink" Target="../../../../../../../../../:x:/s/PRJ00108/ERRi7v_s8rlHg22g-tBA_1YB63PVX33jcC0OmHZxqjB2ig?e=mZcimm" TargetMode="External"/><Relationship Id="rId14"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8" Type="http://schemas.openxmlformats.org/officeDocument/2006/relationships/hyperlink" Target="../../../../../../../../../:x:/s/PRJ00108/Ec0kb12Q7J9JrhsZ9aRzWJABJX7ltJsNFGuKWvirnS2Sfw?e=JzhxnL" TargetMode="External"/><Relationship Id="rId13" Type="http://schemas.openxmlformats.org/officeDocument/2006/relationships/printerSettings" Target="../printerSettings/printerSettings14.bin"/><Relationship Id="rId3" Type="http://schemas.openxmlformats.org/officeDocument/2006/relationships/hyperlink" Target="../../../../../../../../../:x:/s/PRJ00108/Ec0kb12Q7J9JrhsZ9aRzWJABJX7ltJsNFGuKWvirnS2Sfw?e=JzhxnL" TargetMode="External"/><Relationship Id="rId7" Type="http://schemas.openxmlformats.org/officeDocument/2006/relationships/hyperlink" Target="../../../../../../../../../:x:/s/PRJ00108/Ec0kb12Q7J9JrhsZ9aRzWJABJX7ltJsNFGuKWvirnS2Sfw?e=JzhxnL" TargetMode="External"/><Relationship Id="rId12" Type="http://schemas.openxmlformats.org/officeDocument/2006/relationships/hyperlink" Target="https://portal.nodesmarket.com/onboarding/tenders?orderBy=openTo&amp;orderByDirection=asc&amp;map-bounds=51.21783436555637,3.1026077270507817,51.08301990567969,2.7840042114257812&amp;tab=constraint-areas" TargetMode="External"/><Relationship Id="rId17" Type="http://schemas.microsoft.com/office/2017/10/relationships/threadedComment" Target="../threadedComments/threadedComment11.xml"/><Relationship Id="rId2" Type="http://schemas.openxmlformats.org/officeDocument/2006/relationships/hyperlink" Target="../../../../../../../../../:x:/s/PRJ00108/Ec0kb12Q7J9JrhsZ9aRzWJABJX7ltJsNFGuKWvirnS2Sfw?e=JzhxnL" TargetMode="External"/><Relationship Id="rId16" Type="http://schemas.openxmlformats.org/officeDocument/2006/relationships/comments" Target="../comments11.xml"/><Relationship Id="rId1" Type="http://schemas.openxmlformats.org/officeDocument/2006/relationships/hyperlink" Target="../../../../../../../../../:x:/s/PRJ00108/Ec0kb12Q7J9JrhsZ9aRzWJABJX7ltJsNFGuKWvirnS2Sfw?e=JzhxnL" TargetMode="External"/><Relationship Id="rId6" Type="http://schemas.openxmlformats.org/officeDocument/2006/relationships/hyperlink" Target="../../../../../../../../../:x:/s/PRJ00108/Ec0kb12Q7J9JrhsZ9aRzWJABJX7ltJsNFGuKWvirnS2Sfw?e=JzhxnL" TargetMode="External"/><Relationship Id="rId11" Type="http://schemas.openxmlformats.org/officeDocument/2006/relationships/hyperlink" Target="../../../../../../../../../:x:/s/PRJ00108/ERRi7v_s8rlHg22g-tBA_1YB63PVX33jcC0OmHZxqjB2ig?e=mZcimm" TargetMode="External"/><Relationship Id="rId5" Type="http://schemas.openxmlformats.org/officeDocument/2006/relationships/hyperlink" Target="../../../../../../../../../:x:/s/PRJ00108/Ec0kb12Q7J9JrhsZ9aRzWJABJX7ltJsNFGuKWvirnS2Sfw?e=JzhxnL" TargetMode="External"/><Relationship Id="rId15" Type="http://schemas.openxmlformats.org/officeDocument/2006/relationships/vmlDrawing" Target="../drawings/vmlDrawing11.vml"/><Relationship Id="rId10" Type="http://schemas.openxmlformats.org/officeDocument/2006/relationships/hyperlink" Target="../../../../../../../../../:x:/s/PRJ00108/ERRi7v_s8rlHg22g-tBA_1YB63PVX33jcC0OmHZxqjB2ig?e=mZcimm" TargetMode="External"/><Relationship Id="rId4" Type="http://schemas.openxmlformats.org/officeDocument/2006/relationships/hyperlink" Target="../../../../../../../../../:x:/s/PRJ00108/Ec0kb12Q7J9JrhsZ9aRzWJABJX7ltJsNFGuKWvirnS2Sfw?e=JzhxnL" TargetMode="External"/><Relationship Id="rId9" Type="http://schemas.openxmlformats.org/officeDocument/2006/relationships/hyperlink" Target="../../../../../../../../../:x:/s/PRJ00108/ERRi7v_s8rlHg22g-tBA_1YB63PVX33jcC0OmHZxqjB2ig?e=mZcimm" TargetMode="External"/><Relationship Id="rId14"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hyperlink" Target="https://opendata.fluvius.be/pages/ms_cabines_insights/?refine.dms_alias=BORN_BORN_92"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x:/s/PRJ00108/Ec0kb12Q7J9JrhsZ9aRzWJABJX7ltJsNFGuKWvirnS2Sfw?e=JzhxnL" TargetMode="External"/><Relationship Id="rId13" Type="http://schemas.openxmlformats.org/officeDocument/2006/relationships/printerSettings" Target="../printerSettings/printerSettings16.bin"/><Relationship Id="rId3" Type="http://schemas.openxmlformats.org/officeDocument/2006/relationships/hyperlink" Target="../../../../../../../../../:x:/s/PRJ00108/Ec0kb12Q7J9JrhsZ9aRzWJABJX7ltJsNFGuKWvirnS2Sfw?e=JzhxnL" TargetMode="External"/><Relationship Id="rId7" Type="http://schemas.openxmlformats.org/officeDocument/2006/relationships/hyperlink" Target="../../../../../../../../../:x:/s/PRJ00108/Ec0kb12Q7J9JrhsZ9aRzWJABJX7ltJsNFGuKWvirnS2Sfw?e=JzhxnL" TargetMode="External"/><Relationship Id="rId12" Type="http://schemas.openxmlformats.org/officeDocument/2006/relationships/hyperlink" Target="https://portal.nodesmarket.com/onboarding/tenders?orderBy=openTo&amp;orderByDirection=asc&amp;map-bounds=51.21783436555637,3.1026077270507817,51.08301990567969,2.7840042114257812&amp;tab=constraint-areas" TargetMode="External"/><Relationship Id="rId17" Type="http://schemas.microsoft.com/office/2017/10/relationships/threadedComment" Target="../threadedComments/threadedComment12.xml"/><Relationship Id="rId2" Type="http://schemas.openxmlformats.org/officeDocument/2006/relationships/hyperlink" Target="../../../../../../../../../:x:/s/PRJ00108/Ec0kb12Q7J9JrhsZ9aRzWJABJX7ltJsNFGuKWvirnS2Sfw?e=JzhxnL" TargetMode="External"/><Relationship Id="rId16" Type="http://schemas.openxmlformats.org/officeDocument/2006/relationships/comments" Target="../comments12.xml"/><Relationship Id="rId1" Type="http://schemas.openxmlformats.org/officeDocument/2006/relationships/hyperlink" Target="../../../../../../../../../:x:/s/PRJ00108/Ec0kb12Q7J9JrhsZ9aRzWJABJX7ltJsNFGuKWvirnS2Sfw?e=JzhxnL" TargetMode="External"/><Relationship Id="rId6" Type="http://schemas.openxmlformats.org/officeDocument/2006/relationships/hyperlink" Target="../../../../../../../../../:x:/s/PRJ00108/Ec0kb12Q7J9JrhsZ9aRzWJABJX7ltJsNFGuKWvirnS2Sfw?e=JzhxnL" TargetMode="External"/><Relationship Id="rId11" Type="http://schemas.openxmlformats.org/officeDocument/2006/relationships/hyperlink" Target="../../../../../../../../../:x:/s/PRJ00108/ERRi7v_s8rlHg22g-tBA_1YB63PVX33jcC0OmHZxqjB2ig?e=mZcimm" TargetMode="External"/><Relationship Id="rId5" Type="http://schemas.openxmlformats.org/officeDocument/2006/relationships/hyperlink" Target="../../../../../../../../../:x:/s/PRJ00108/Ec0kb12Q7J9JrhsZ9aRzWJABJX7ltJsNFGuKWvirnS2Sfw?e=JzhxnL" TargetMode="External"/><Relationship Id="rId15" Type="http://schemas.openxmlformats.org/officeDocument/2006/relationships/vmlDrawing" Target="../drawings/vmlDrawing12.vml"/><Relationship Id="rId10" Type="http://schemas.openxmlformats.org/officeDocument/2006/relationships/hyperlink" Target="../../../../../../../../../:x:/s/PRJ00108/ERRi7v_s8rlHg22g-tBA_1YB63PVX33jcC0OmHZxqjB2ig?e=mZcimm" TargetMode="External"/><Relationship Id="rId4" Type="http://schemas.openxmlformats.org/officeDocument/2006/relationships/hyperlink" Target="../../../../../../../../../:x:/s/PRJ00108/Ec0kb12Q7J9JrhsZ9aRzWJABJX7ltJsNFGuKWvirnS2Sfw?e=JzhxnL" TargetMode="External"/><Relationship Id="rId9" Type="http://schemas.openxmlformats.org/officeDocument/2006/relationships/hyperlink" Target="../../../../../../../../../:x:/s/PRJ00108/ERRi7v_s8rlHg22g-tBA_1YB63PVX33jcC0OmHZxqjB2ig?e=mZcimm" TargetMode="External"/><Relationship Id="rId14"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8" Type="http://schemas.openxmlformats.org/officeDocument/2006/relationships/hyperlink" Target="../../../../../../../../../:x:/s/PRJ00108/Ec0kb12Q7J9JrhsZ9aRzWJABJX7ltJsNFGuKWvirnS2Sfw?e=JzhxnL" TargetMode="External"/><Relationship Id="rId13" Type="http://schemas.openxmlformats.org/officeDocument/2006/relationships/printerSettings" Target="../printerSettings/printerSettings17.bin"/><Relationship Id="rId3" Type="http://schemas.openxmlformats.org/officeDocument/2006/relationships/hyperlink" Target="../../../../../../../../../:x:/s/PRJ00108/Ec0kb12Q7J9JrhsZ9aRzWJABJX7ltJsNFGuKWvirnS2Sfw?e=JzhxnL" TargetMode="External"/><Relationship Id="rId7" Type="http://schemas.openxmlformats.org/officeDocument/2006/relationships/hyperlink" Target="../../../../../../../../../:x:/s/PRJ00108/Ec0kb12Q7J9JrhsZ9aRzWJABJX7ltJsNFGuKWvirnS2Sfw?e=JzhxnL" TargetMode="External"/><Relationship Id="rId12" Type="http://schemas.openxmlformats.org/officeDocument/2006/relationships/hyperlink" Target="https://portal.nodesmarket.com/onboarding/tenders?orderBy=openTo&amp;orderByDirection=asc&amp;map-bounds=51.21783436555637,3.1026077270507817,51.08301990567969,2.7840042114257812&amp;tab=constraint-areas" TargetMode="External"/><Relationship Id="rId17" Type="http://schemas.microsoft.com/office/2017/10/relationships/threadedComment" Target="../threadedComments/threadedComment13.xml"/><Relationship Id="rId2" Type="http://schemas.openxmlformats.org/officeDocument/2006/relationships/hyperlink" Target="../../../../../../../../../:x:/s/PRJ00108/Ec0kb12Q7J9JrhsZ9aRzWJABJX7ltJsNFGuKWvirnS2Sfw?e=JzhxnL" TargetMode="External"/><Relationship Id="rId16" Type="http://schemas.openxmlformats.org/officeDocument/2006/relationships/comments" Target="../comments13.xml"/><Relationship Id="rId1" Type="http://schemas.openxmlformats.org/officeDocument/2006/relationships/hyperlink" Target="../../../../../../../../../:x:/s/PRJ00108/Ec0kb12Q7J9JrhsZ9aRzWJABJX7ltJsNFGuKWvirnS2Sfw?e=JzhxnL" TargetMode="External"/><Relationship Id="rId6" Type="http://schemas.openxmlformats.org/officeDocument/2006/relationships/hyperlink" Target="../../../../../../../../../:x:/s/PRJ00108/Ec0kb12Q7J9JrhsZ9aRzWJABJX7ltJsNFGuKWvirnS2Sfw?e=JzhxnL" TargetMode="External"/><Relationship Id="rId11" Type="http://schemas.openxmlformats.org/officeDocument/2006/relationships/hyperlink" Target="../../../../../../../../../:x:/s/PRJ00108/ERRi7v_s8rlHg22g-tBA_1YB63PVX33jcC0OmHZxqjB2ig?e=mZcimm" TargetMode="External"/><Relationship Id="rId5" Type="http://schemas.openxmlformats.org/officeDocument/2006/relationships/hyperlink" Target="../../../../../../../../../:x:/s/PRJ00108/Ec0kb12Q7J9JrhsZ9aRzWJABJX7ltJsNFGuKWvirnS2Sfw?e=JzhxnL" TargetMode="External"/><Relationship Id="rId15" Type="http://schemas.openxmlformats.org/officeDocument/2006/relationships/vmlDrawing" Target="../drawings/vmlDrawing13.vml"/><Relationship Id="rId10" Type="http://schemas.openxmlformats.org/officeDocument/2006/relationships/hyperlink" Target="../../../../../../../../../:x:/s/PRJ00108/ERRi7v_s8rlHg22g-tBA_1YB63PVX33jcC0OmHZxqjB2ig?e=mZcimm" TargetMode="External"/><Relationship Id="rId4" Type="http://schemas.openxmlformats.org/officeDocument/2006/relationships/hyperlink" Target="../../../../../../../../../:x:/s/PRJ00108/Ec0kb12Q7J9JrhsZ9aRzWJABJX7ltJsNFGuKWvirnS2Sfw?e=JzhxnL" TargetMode="External"/><Relationship Id="rId9" Type="http://schemas.openxmlformats.org/officeDocument/2006/relationships/hyperlink" Target="../../../../../../../../../:x:/s/PRJ00108/ERRi7v_s8rlHg22g-tBA_1YB63PVX33jcC0OmHZxqjB2ig?e=mZcimm" TargetMode="External"/><Relationship Id="rId14"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x:/s/PRJ00108/Ec0kb12Q7J9JrhsZ9aRzWJABJX7ltJsNFGuKWvirnS2Sfw?e=JzhxnL" TargetMode="External"/><Relationship Id="rId13" Type="http://schemas.openxmlformats.org/officeDocument/2006/relationships/printerSettings" Target="../printerSettings/printerSettings3.bin"/><Relationship Id="rId3" Type="http://schemas.openxmlformats.org/officeDocument/2006/relationships/hyperlink" Target="../../../../../../../../../:x:/s/PRJ00108/Ec0kb12Q7J9JrhsZ9aRzWJABJX7ltJsNFGuKWvirnS2Sfw?e=JzhxnL" TargetMode="External"/><Relationship Id="rId7" Type="http://schemas.openxmlformats.org/officeDocument/2006/relationships/hyperlink" Target="../../../../../../../../../:x:/s/PRJ00108/Ec0kb12Q7J9JrhsZ9aRzWJABJX7ltJsNFGuKWvirnS2Sfw?e=JzhxnL" TargetMode="External"/><Relationship Id="rId12" Type="http://schemas.openxmlformats.org/officeDocument/2006/relationships/hyperlink" Target="../../../../../../../../../:x:/s/PRJ00108/ERRi7v_s8rlHg22g-tBA_1YB63PVX33jcC0OmHZxqjB2ig?e=mZcimm" TargetMode="External"/><Relationship Id="rId17" Type="http://schemas.microsoft.com/office/2017/10/relationships/threadedComment" Target="../threadedComments/threadedComment1.xml"/><Relationship Id="rId2" Type="http://schemas.openxmlformats.org/officeDocument/2006/relationships/hyperlink" Target="../../../../../../../../../:x:/s/PRJ00108/Ec0kb12Q7J9JrhsZ9aRzWJABJX7ltJsNFGuKWvirnS2Sfw?e=JzhxnL" TargetMode="External"/><Relationship Id="rId16" Type="http://schemas.openxmlformats.org/officeDocument/2006/relationships/comments" Target="../comments1.xml"/><Relationship Id="rId1" Type="http://schemas.openxmlformats.org/officeDocument/2006/relationships/hyperlink" Target="../../../../../../../../../:w:/s/PRJ00108/ESuaNVfwBdpKvHlDWB20cxIB0d5Guw51xlPwXgg1Xagn6w?e=LiQKPI" TargetMode="External"/><Relationship Id="rId6" Type="http://schemas.openxmlformats.org/officeDocument/2006/relationships/hyperlink" Target="../../../../../../../../../:x:/s/PRJ00108/Ec0kb12Q7J9JrhsZ9aRzWJABJX7ltJsNFGuKWvirnS2Sfw?e=JzhxnL" TargetMode="External"/><Relationship Id="rId11" Type="http://schemas.openxmlformats.org/officeDocument/2006/relationships/hyperlink" Target="../../../../../../../../../:x:/s/PRJ00108/ERRi7v_s8rlHg22g-tBA_1YB63PVX33jcC0OmHZxqjB2ig?e=mZcimm" TargetMode="External"/><Relationship Id="rId5" Type="http://schemas.openxmlformats.org/officeDocument/2006/relationships/hyperlink" Target="../../../../../../../../../:x:/s/PRJ00108/Ec0kb12Q7J9JrhsZ9aRzWJABJX7ltJsNFGuKWvirnS2Sfw?e=JzhxnL" TargetMode="External"/><Relationship Id="rId15" Type="http://schemas.openxmlformats.org/officeDocument/2006/relationships/vmlDrawing" Target="../drawings/vmlDrawing1.vml"/><Relationship Id="rId10" Type="http://schemas.openxmlformats.org/officeDocument/2006/relationships/hyperlink" Target="../../../../../../../../../:x:/s/PRJ00108/ERRi7v_s8rlHg22g-tBA_1YB63PVX33jcC0OmHZxqjB2ig?e=mZcimm" TargetMode="External"/><Relationship Id="rId4" Type="http://schemas.openxmlformats.org/officeDocument/2006/relationships/hyperlink" Target="../../../../../../../../../:x:/s/PRJ00108/Ec0kb12Q7J9JrhsZ9aRzWJABJX7ltJsNFGuKWvirnS2Sfw?e=JzhxnL" TargetMode="External"/><Relationship Id="rId9" Type="http://schemas.openxmlformats.org/officeDocument/2006/relationships/hyperlink" Target="../../../../../../../../../:x:/s/PRJ00108/Ec0kb12Q7J9JrhsZ9aRzWJABJX7ltJsNFGuKWvirnS2Sfw?e=JzhxnL" TargetMode="External"/><Relationship Id="rId1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hyperlink" Target="../../../../../../../../../:x:/s/PRJ00108/Ec0kb12Q7J9JrhsZ9aRzWJABJX7ltJsNFGuKWvirnS2Sfw?e=JzhxnL" TargetMode="External"/><Relationship Id="rId13" Type="http://schemas.openxmlformats.org/officeDocument/2006/relationships/printerSettings" Target="../printerSettings/printerSettings5.bin"/><Relationship Id="rId3" Type="http://schemas.openxmlformats.org/officeDocument/2006/relationships/hyperlink" Target="../../../../../../../../../:x:/s/PRJ00108/Ec0kb12Q7J9JrhsZ9aRzWJABJX7ltJsNFGuKWvirnS2Sfw?e=JzhxnL" TargetMode="External"/><Relationship Id="rId7" Type="http://schemas.openxmlformats.org/officeDocument/2006/relationships/hyperlink" Target="../../../../../../../../../:x:/s/PRJ00108/Ec0kb12Q7J9JrhsZ9aRzWJABJX7ltJsNFGuKWvirnS2Sfw?e=JzhxnL" TargetMode="External"/><Relationship Id="rId12" Type="http://schemas.openxmlformats.org/officeDocument/2006/relationships/hyperlink" Target="https://portal.nodesmarket.com/onboarding/tenders?orderBy=openTo&amp;orderByDirection=asc&amp;map-bounds=51.21783436555637,3.1026077270507817,51.08301990567969,2.7840042114257812&amp;tab=constraint-areas" TargetMode="External"/><Relationship Id="rId17" Type="http://schemas.microsoft.com/office/2017/10/relationships/threadedComment" Target="../threadedComments/threadedComment2.xml"/><Relationship Id="rId2" Type="http://schemas.openxmlformats.org/officeDocument/2006/relationships/hyperlink" Target="../../../../../../../../../:x:/s/PRJ00108/Ec0kb12Q7J9JrhsZ9aRzWJABJX7ltJsNFGuKWvirnS2Sfw?e=JzhxnL" TargetMode="External"/><Relationship Id="rId16" Type="http://schemas.openxmlformats.org/officeDocument/2006/relationships/comments" Target="../comments2.xml"/><Relationship Id="rId1" Type="http://schemas.openxmlformats.org/officeDocument/2006/relationships/hyperlink" Target="../../../../../../../../../:x:/s/PRJ00108/Ec0kb12Q7J9JrhsZ9aRzWJABJX7ltJsNFGuKWvirnS2Sfw?e=JzhxnL" TargetMode="External"/><Relationship Id="rId6" Type="http://schemas.openxmlformats.org/officeDocument/2006/relationships/hyperlink" Target="../../../../../../../../../:x:/s/PRJ00108/Ec0kb12Q7J9JrhsZ9aRzWJABJX7ltJsNFGuKWvirnS2Sfw?e=JzhxnL" TargetMode="External"/><Relationship Id="rId11" Type="http://schemas.openxmlformats.org/officeDocument/2006/relationships/hyperlink" Target="../../../../../../../../../:x:/s/PRJ00108/ERRi7v_s8rlHg22g-tBA_1YB63PVX33jcC0OmHZxqjB2ig?e=mZcimm" TargetMode="External"/><Relationship Id="rId5" Type="http://schemas.openxmlformats.org/officeDocument/2006/relationships/hyperlink" Target="../../../../../../../../../:x:/s/PRJ00108/Ec0kb12Q7J9JrhsZ9aRzWJABJX7ltJsNFGuKWvirnS2Sfw?e=JzhxnL" TargetMode="External"/><Relationship Id="rId15" Type="http://schemas.openxmlformats.org/officeDocument/2006/relationships/vmlDrawing" Target="../drawings/vmlDrawing2.vml"/><Relationship Id="rId10" Type="http://schemas.openxmlformats.org/officeDocument/2006/relationships/hyperlink" Target="../../../../../../../../../:x:/s/PRJ00108/ERRi7v_s8rlHg22g-tBA_1YB63PVX33jcC0OmHZxqjB2ig?e=mZcimm" TargetMode="External"/><Relationship Id="rId4" Type="http://schemas.openxmlformats.org/officeDocument/2006/relationships/hyperlink" Target="../../../../../../../../../:x:/s/PRJ00108/Ec0kb12Q7J9JrhsZ9aRzWJABJX7ltJsNFGuKWvirnS2Sfw?e=JzhxnL" TargetMode="External"/><Relationship Id="rId9" Type="http://schemas.openxmlformats.org/officeDocument/2006/relationships/hyperlink" Target="../../../../../../../../../:x:/s/PRJ00108/ERRi7v_s8rlHg22g-tBA_1YB63PVX33jcC0OmHZxqjB2ig?e=mZcimm" TargetMode="External"/><Relationship Id="rId1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8" Type="http://schemas.openxmlformats.org/officeDocument/2006/relationships/hyperlink" Target="../../../../../../../../../:x:/s/PRJ00108/Ec0kb12Q7J9JrhsZ9aRzWJABJX7ltJsNFGuKWvirnS2Sfw?e=JzhxnL" TargetMode="External"/><Relationship Id="rId13" Type="http://schemas.openxmlformats.org/officeDocument/2006/relationships/printerSettings" Target="../printerSettings/printerSettings6.bin"/><Relationship Id="rId3" Type="http://schemas.openxmlformats.org/officeDocument/2006/relationships/hyperlink" Target="../../../../../../../../../:x:/s/PRJ00108/Ec0kb12Q7J9JrhsZ9aRzWJABJX7ltJsNFGuKWvirnS2Sfw?e=JzhxnL" TargetMode="External"/><Relationship Id="rId7" Type="http://schemas.openxmlformats.org/officeDocument/2006/relationships/hyperlink" Target="../../../../../../../../../:x:/s/PRJ00108/Ec0kb12Q7J9JrhsZ9aRzWJABJX7ltJsNFGuKWvirnS2Sfw?e=JzhxnL" TargetMode="External"/><Relationship Id="rId12" Type="http://schemas.openxmlformats.org/officeDocument/2006/relationships/hyperlink" Target="https://portal.nodesmarket.com/onboarding/tenders?orderBy=openTo&amp;orderByDirection=asc&amp;map-bounds=51.21783436555637,3.1026077270507817,51.08301990567969,2.7840042114257812&amp;tab=constraint-areas" TargetMode="External"/><Relationship Id="rId17" Type="http://schemas.microsoft.com/office/2017/10/relationships/threadedComment" Target="../threadedComments/threadedComment3.xml"/><Relationship Id="rId2" Type="http://schemas.openxmlformats.org/officeDocument/2006/relationships/hyperlink" Target="../../../../../../../../../:x:/s/PRJ00108/Ec0kb12Q7J9JrhsZ9aRzWJABJX7ltJsNFGuKWvirnS2Sfw?e=JzhxnL" TargetMode="External"/><Relationship Id="rId16" Type="http://schemas.openxmlformats.org/officeDocument/2006/relationships/comments" Target="../comments3.xml"/><Relationship Id="rId1" Type="http://schemas.openxmlformats.org/officeDocument/2006/relationships/hyperlink" Target="../../../../../../../../../:x:/s/PRJ00108/Ec0kb12Q7J9JrhsZ9aRzWJABJX7ltJsNFGuKWvirnS2Sfw?e=JzhxnL" TargetMode="External"/><Relationship Id="rId6" Type="http://schemas.openxmlformats.org/officeDocument/2006/relationships/hyperlink" Target="../../../../../../../../../:x:/s/PRJ00108/Ec0kb12Q7J9JrhsZ9aRzWJABJX7ltJsNFGuKWvirnS2Sfw?e=JzhxnL" TargetMode="External"/><Relationship Id="rId11" Type="http://schemas.openxmlformats.org/officeDocument/2006/relationships/hyperlink" Target="../../../../../../../../../:x:/s/PRJ00108/ERRi7v_s8rlHg22g-tBA_1YB63PVX33jcC0OmHZxqjB2ig?e=mZcimm" TargetMode="External"/><Relationship Id="rId5" Type="http://schemas.openxmlformats.org/officeDocument/2006/relationships/hyperlink" Target="../../../../../../../../../:x:/s/PRJ00108/Ec0kb12Q7J9JrhsZ9aRzWJABJX7ltJsNFGuKWvirnS2Sfw?e=JzhxnL" TargetMode="External"/><Relationship Id="rId15" Type="http://schemas.openxmlformats.org/officeDocument/2006/relationships/vmlDrawing" Target="../drawings/vmlDrawing3.vml"/><Relationship Id="rId10" Type="http://schemas.openxmlformats.org/officeDocument/2006/relationships/hyperlink" Target="../../../../../../../../../:x:/s/PRJ00108/ERRi7v_s8rlHg22g-tBA_1YB63PVX33jcC0OmHZxqjB2ig?e=mZcimm" TargetMode="External"/><Relationship Id="rId4" Type="http://schemas.openxmlformats.org/officeDocument/2006/relationships/hyperlink" Target="../../../../../../../../../:x:/s/PRJ00108/Ec0kb12Q7J9JrhsZ9aRzWJABJX7ltJsNFGuKWvirnS2Sfw?e=JzhxnL" TargetMode="External"/><Relationship Id="rId9" Type="http://schemas.openxmlformats.org/officeDocument/2006/relationships/hyperlink" Target="../../../../../../../../../:x:/s/PRJ00108/ERRi7v_s8rlHg22g-tBA_1YB63PVX33jcC0OmHZxqjB2ig?e=mZcimm" TargetMode="External"/><Relationship Id="rId14"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8" Type="http://schemas.openxmlformats.org/officeDocument/2006/relationships/hyperlink" Target="../../../../../../../../../:x:/s/PRJ00108/Ec0kb12Q7J9JrhsZ9aRzWJABJX7ltJsNFGuKWvirnS2Sfw?e=JzhxnL" TargetMode="External"/><Relationship Id="rId13" Type="http://schemas.openxmlformats.org/officeDocument/2006/relationships/hyperlink" Target="https://portal.nodesmarket.com/onboarding/tenders?orderBy=openTo&amp;orderByDirection=asc&amp;map-bounds=51.21783436555637,3.1026077270507817,51.08301990567969,2.7840042114257812&amp;tab=constraint-areas" TargetMode="External"/><Relationship Id="rId18" Type="http://schemas.microsoft.com/office/2017/10/relationships/threadedComment" Target="../threadedComments/threadedComment4.xml"/><Relationship Id="rId3" Type="http://schemas.openxmlformats.org/officeDocument/2006/relationships/hyperlink" Target="../../../../../../../../../:x:/s/PRJ00108/Ec0kb12Q7J9JrhsZ9aRzWJABJX7ltJsNFGuKWvirnS2Sfw?e=JzhxnL" TargetMode="External"/><Relationship Id="rId7" Type="http://schemas.openxmlformats.org/officeDocument/2006/relationships/hyperlink" Target="../../../../../../../../../:x:/s/PRJ00108/Ec0kb12Q7J9JrhsZ9aRzWJABJX7ltJsNFGuKWvirnS2Sfw?e=JzhxnL" TargetMode="External"/><Relationship Id="rId12" Type="http://schemas.openxmlformats.org/officeDocument/2006/relationships/hyperlink" Target="https://opendata.fluvius.be/pages/map_perceel/?refine.dms_alias=KOEK_KOEK_E26903" TargetMode="External"/><Relationship Id="rId17" Type="http://schemas.openxmlformats.org/officeDocument/2006/relationships/comments" Target="../comments4.xml"/><Relationship Id="rId2" Type="http://schemas.openxmlformats.org/officeDocument/2006/relationships/hyperlink" Target="../../../../../../../../../:x:/s/PRJ00108/Ec0kb12Q7J9JrhsZ9aRzWJABJX7ltJsNFGuKWvirnS2Sfw?e=JzhxnL" TargetMode="External"/><Relationship Id="rId16" Type="http://schemas.openxmlformats.org/officeDocument/2006/relationships/vmlDrawing" Target="../drawings/vmlDrawing4.vml"/><Relationship Id="rId1" Type="http://schemas.openxmlformats.org/officeDocument/2006/relationships/hyperlink" Target="../../../../../../../../../:x:/s/PRJ00108/Ec0kb12Q7J9JrhsZ9aRzWJABJX7ltJsNFGuKWvirnS2Sfw?e=JzhxnL" TargetMode="External"/><Relationship Id="rId6" Type="http://schemas.openxmlformats.org/officeDocument/2006/relationships/hyperlink" Target="../../../../../../../../../:x:/s/PRJ00108/Ec0kb12Q7J9JrhsZ9aRzWJABJX7ltJsNFGuKWvirnS2Sfw?e=JzhxnL" TargetMode="External"/><Relationship Id="rId11" Type="http://schemas.openxmlformats.org/officeDocument/2006/relationships/hyperlink" Target="../../../../../../../../../:x:/s/PRJ00108/ERRi7v_s8rlHg22g-tBA_1YB63PVX33jcC0OmHZxqjB2ig?e=mZcimm" TargetMode="External"/><Relationship Id="rId5" Type="http://schemas.openxmlformats.org/officeDocument/2006/relationships/hyperlink" Target="../../../../../../../../../:x:/s/PRJ00108/Ec0kb12Q7J9JrhsZ9aRzWJABJX7ltJsNFGuKWvirnS2Sfw?e=JzhxnL" TargetMode="External"/><Relationship Id="rId15" Type="http://schemas.openxmlformats.org/officeDocument/2006/relationships/drawing" Target="../drawings/drawing4.xml"/><Relationship Id="rId10" Type="http://schemas.openxmlformats.org/officeDocument/2006/relationships/hyperlink" Target="../../../../../../../../../:x:/s/PRJ00108/ERRi7v_s8rlHg22g-tBA_1YB63PVX33jcC0OmHZxqjB2ig?e=mZcimm" TargetMode="External"/><Relationship Id="rId4" Type="http://schemas.openxmlformats.org/officeDocument/2006/relationships/hyperlink" Target="../../../../../../../../../:x:/s/PRJ00108/Ec0kb12Q7J9JrhsZ9aRzWJABJX7ltJsNFGuKWvirnS2Sfw?e=JzhxnL" TargetMode="External"/><Relationship Id="rId9" Type="http://schemas.openxmlformats.org/officeDocument/2006/relationships/hyperlink" Target="../../../../../../../../../:x:/s/PRJ00108/ERRi7v_s8rlHg22g-tBA_1YB63PVX33jcC0OmHZxqjB2ig?e=mZcimm" TargetMode="External"/><Relationship Id="rId14"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hyperlink" Target="../../../../../../../../../:x:/s/PRJ00108/Ec0kb12Q7J9JrhsZ9aRzWJABJX7ltJsNFGuKWvirnS2Sfw?e=JzhxnL" TargetMode="External"/><Relationship Id="rId13" Type="http://schemas.openxmlformats.org/officeDocument/2006/relationships/printerSettings" Target="../printerSettings/printerSettings8.bin"/><Relationship Id="rId3" Type="http://schemas.openxmlformats.org/officeDocument/2006/relationships/hyperlink" Target="../../../../../../../../../:x:/s/PRJ00108/Ec0kb12Q7J9JrhsZ9aRzWJABJX7ltJsNFGuKWvirnS2Sfw?e=JzhxnL" TargetMode="External"/><Relationship Id="rId7" Type="http://schemas.openxmlformats.org/officeDocument/2006/relationships/hyperlink" Target="../../../../../../../../../:x:/s/PRJ00108/Ec0kb12Q7J9JrhsZ9aRzWJABJX7ltJsNFGuKWvirnS2Sfw?e=JzhxnL" TargetMode="External"/><Relationship Id="rId12" Type="http://schemas.openxmlformats.org/officeDocument/2006/relationships/hyperlink" Target="https://portal.nodesmarket.com/onboarding/tenders?orderBy=openTo&amp;orderByDirection=asc&amp;map-bounds=51.21783436555637,3.1026077270507817,51.08301990567969,2.7840042114257812&amp;tab=constraint-areas" TargetMode="External"/><Relationship Id="rId17" Type="http://schemas.microsoft.com/office/2017/10/relationships/threadedComment" Target="../threadedComments/threadedComment5.xml"/><Relationship Id="rId2" Type="http://schemas.openxmlformats.org/officeDocument/2006/relationships/hyperlink" Target="../../../../../../../../../:x:/s/PRJ00108/Ec0kb12Q7J9JrhsZ9aRzWJABJX7ltJsNFGuKWvirnS2Sfw?e=JzhxnL" TargetMode="External"/><Relationship Id="rId16" Type="http://schemas.openxmlformats.org/officeDocument/2006/relationships/comments" Target="../comments5.xml"/><Relationship Id="rId1" Type="http://schemas.openxmlformats.org/officeDocument/2006/relationships/hyperlink" Target="../../../../../../../../../:x:/s/PRJ00108/Ec0kb12Q7J9JrhsZ9aRzWJABJX7ltJsNFGuKWvirnS2Sfw?e=JzhxnL" TargetMode="External"/><Relationship Id="rId6" Type="http://schemas.openxmlformats.org/officeDocument/2006/relationships/hyperlink" Target="../../../../../../../../../:x:/s/PRJ00108/Ec0kb12Q7J9JrhsZ9aRzWJABJX7ltJsNFGuKWvirnS2Sfw?e=JzhxnL" TargetMode="External"/><Relationship Id="rId11" Type="http://schemas.openxmlformats.org/officeDocument/2006/relationships/hyperlink" Target="../../../../../../../../../:x:/s/PRJ00108/ERRi7v_s8rlHg22g-tBA_1YB63PVX33jcC0OmHZxqjB2ig?e=mZcimm" TargetMode="External"/><Relationship Id="rId5" Type="http://schemas.openxmlformats.org/officeDocument/2006/relationships/hyperlink" Target="../../../../../../../../../:x:/s/PRJ00108/Ec0kb12Q7J9JrhsZ9aRzWJABJX7ltJsNFGuKWvirnS2Sfw?e=JzhxnL" TargetMode="External"/><Relationship Id="rId15" Type="http://schemas.openxmlformats.org/officeDocument/2006/relationships/vmlDrawing" Target="../drawings/vmlDrawing5.vml"/><Relationship Id="rId10" Type="http://schemas.openxmlformats.org/officeDocument/2006/relationships/hyperlink" Target="../../../../../../../../../:x:/s/PRJ00108/ERRi7v_s8rlHg22g-tBA_1YB63PVX33jcC0OmHZxqjB2ig?e=mZcimm" TargetMode="External"/><Relationship Id="rId4" Type="http://schemas.openxmlformats.org/officeDocument/2006/relationships/hyperlink" Target="../../../../../../../../../:x:/s/PRJ00108/Ec0kb12Q7J9JrhsZ9aRzWJABJX7ltJsNFGuKWvirnS2Sfw?e=JzhxnL" TargetMode="External"/><Relationship Id="rId9" Type="http://schemas.openxmlformats.org/officeDocument/2006/relationships/hyperlink" Target="../../../../../../../../../:x:/s/PRJ00108/ERRi7v_s8rlHg22g-tBA_1YB63PVX33jcC0OmHZxqjB2ig?e=mZcimm" TargetMode="External"/><Relationship Id="rId1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726B7-A7BA-461D-8643-7FCA137729C7}">
  <sheetPr>
    <tabColor rgb="FF00B050"/>
  </sheetPr>
  <dimension ref="B2:B11"/>
  <sheetViews>
    <sheetView workbookViewId="0"/>
  </sheetViews>
  <sheetFormatPr defaultRowHeight="13.2" x14ac:dyDescent="0.25"/>
  <sheetData>
    <row r="2" spans="2:2" x14ac:dyDescent="0.25">
      <c r="B2" s="133" t="s">
        <v>0</v>
      </c>
    </row>
    <row r="3" spans="2:2" x14ac:dyDescent="0.25">
      <c r="B3" s="132" t="s">
        <v>1</v>
      </c>
    </row>
    <row r="4" spans="2:2" x14ac:dyDescent="0.25">
      <c r="B4" s="132" t="s">
        <v>2</v>
      </c>
    </row>
    <row r="5" spans="2:2" x14ac:dyDescent="0.25">
      <c r="B5" s="132" t="s">
        <v>3</v>
      </c>
    </row>
    <row r="6" spans="2:2" x14ac:dyDescent="0.25">
      <c r="B6" s="132" t="s">
        <v>4</v>
      </c>
    </row>
    <row r="7" spans="2:2" x14ac:dyDescent="0.25">
      <c r="B7" s="132" t="s">
        <v>5</v>
      </c>
    </row>
    <row r="8" spans="2:2" x14ac:dyDescent="0.25">
      <c r="B8" s="132" t="s">
        <v>6</v>
      </c>
    </row>
    <row r="10" spans="2:2" x14ac:dyDescent="0.25">
      <c r="B10" s="133" t="s">
        <v>7</v>
      </c>
    </row>
    <row r="11" spans="2:2" x14ac:dyDescent="0.25">
      <c r="B11" s="132" t="s">
        <v>8</v>
      </c>
    </row>
  </sheetData>
  <pageMargins left="0.7" right="0.7" top="0.75" bottom="0.75" header="0.3" footer="0.3"/>
  <headerFooter>
    <oddHeader>&amp;C&amp;"Calibri"&amp;10&amp;K000000 Fluvius - Intern&amp;1#_x000D_</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6BE19-C299-4B8A-BB76-EBE5F4E81490}">
  <sheetPr filterMode="1"/>
  <dimension ref="B1:AF123"/>
  <sheetViews>
    <sheetView showGridLines="0" topLeftCell="D72" zoomScale="55" zoomScaleNormal="55" workbookViewId="0">
      <selection activeCell="G83" sqref="G83"/>
    </sheetView>
  </sheetViews>
  <sheetFormatPr defaultRowHeight="16.8" x14ac:dyDescent="0.3"/>
  <cols>
    <col min="1" max="1" width="4.33203125" customWidth="1"/>
    <col min="2" max="2" width="10" style="9" customWidth="1"/>
    <col min="3" max="3" width="2.109375" customWidth="1"/>
    <col min="4" max="4" width="54.6640625" style="41" customWidth="1"/>
    <col min="5" max="5" width="100.6640625" style="172" customWidth="1"/>
    <col min="6" max="6" width="11.6640625" style="171" customWidth="1"/>
    <col min="7" max="7" width="71.6640625" style="42" customWidth="1"/>
    <col min="8" max="8" width="2" customWidth="1"/>
    <col min="9" max="9" width="24.109375" style="27" customWidth="1"/>
  </cols>
  <sheetData>
    <row r="1" spans="2:9" ht="26.4" x14ac:dyDescent="0.25">
      <c r="B1" s="28" t="s">
        <v>44</v>
      </c>
      <c r="D1" s="131" t="s">
        <v>45</v>
      </c>
      <c r="E1" s="131"/>
      <c r="F1" s="131"/>
      <c r="G1" s="131"/>
      <c r="I1" s="29" t="s">
        <v>46</v>
      </c>
    </row>
    <row r="2" spans="2:9" ht="80.25" customHeight="1" x14ac:dyDescent="0.3">
      <c r="B2" s="26"/>
    </row>
    <row r="3" spans="2:9" x14ac:dyDescent="0.3">
      <c r="B3" s="128" t="str">
        <f>Template!B3</f>
        <v>Ext</v>
      </c>
      <c r="D3" s="43" t="s">
        <v>48</v>
      </c>
      <c r="E3" s="172" t="s">
        <v>206</v>
      </c>
    </row>
    <row r="4" spans="2:9" x14ac:dyDescent="0.3">
      <c r="B4" s="128" t="str">
        <f>Template!B4</f>
        <v>Ext</v>
      </c>
      <c r="D4" s="43" t="s">
        <v>53</v>
      </c>
      <c r="E4" s="172" t="s">
        <v>54</v>
      </c>
    </row>
    <row r="5" spans="2:9" x14ac:dyDescent="0.3">
      <c r="B5" s="128" t="str">
        <f>Template!B5</f>
        <v>Ext</v>
      </c>
    </row>
    <row r="6" spans="2:9" x14ac:dyDescent="0.3">
      <c r="B6" s="128" t="str">
        <f>Template!B6</f>
        <v>Ext</v>
      </c>
      <c r="D6" s="44" t="s">
        <v>74</v>
      </c>
      <c r="E6" s="148"/>
      <c r="F6" s="154"/>
      <c r="G6" s="45"/>
      <c r="H6" s="18"/>
      <c r="I6" s="30"/>
    </row>
    <row r="7" spans="2:9" ht="17.25" customHeight="1" x14ac:dyDescent="0.25">
      <c r="B7" s="128" t="str">
        <f>Template!B7</f>
        <v>Ext</v>
      </c>
      <c r="D7" s="43" t="s">
        <v>74</v>
      </c>
      <c r="E7" s="65" t="s">
        <v>77</v>
      </c>
      <c r="F7" s="172"/>
      <c r="G7" s="41"/>
      <c r="H7" s="11"/>
      <c r="I7" s="31"/>
    </row>
    <row r="8" spans="2:9" x14ac:dyDescent="0.25">
      <c r="B8" s="128" t="str">
        <f>Template!B8</f>
        <v>Ext</v>
      </c>
      <c r="E8" s="65" t="s">
        <v>81</v>
      </c>
      <c r="F8" s="172"/>
      <c r="G8" s="41"/>
      <c r="H8" s="11"/>
      <c r="I8" s="31"/>
    </row>
    <row r="9" spans="2:9" x14ac:dyDescent="0.25">
      <c r="B9" s="128" t="str">
        <f>Template!B9</f>
        <v>Ext</v>
      </c>
      <c r="E9" s="67" t="s">
        <v>83</v>
      </c>
      <c r="F9" s="172"/>
      <c r="G9" s="41"/>
      <c r="H9" s="11"/>
      <c r="I9" s="31"/>
    </row>
    <row r="10" spans="2:9" x14ac:dyDescent="0.25">
      <c r="B10" s="128" t="str">
        <f>Template!B10</f>
        <v>Ext</v>
      </c>
      <c r="E10" s="65" t="s">
        <v>85</v>
      </c>
      <c r="F10" s="172"/>
      <c r="G10" s="41"/>
      <c r="H10" s="11"/>
      <c r="I10" s="31"/>
    </row>
    <row r="11" spans="2:9" ht="18" customHeight="1" x14ac:dyDescent="0.25">
      <c r="B11" s="128" t="str">
        <f>Template!B11</f>
        <v>Ext</v>
      </c>
      <c r="E11" s="65" t="s">
        <v>88</v>
      </c>
      <c r="F11" s="172"/>
      <c r="G11" s="41"/>
      <c r="H11" s="11"/>
      <c r="I11" s="31"/>
    </row>
    <row r="12" spans="2:9" ht="18" customHeight="1" x14ac:dyDescent="0.25">
      <c r="B12" s="128" t="str">
        <f>Template!B12</f>
        <v>Ext</v>
      </c>
      <c r="E12" s="65" t="s">
        <v>89</v>
      </c>
      <c r="F12" s="172"/>
      <c r="G12" s="41"/>
      <c r="H12" s="11"/>
      <c r="I12" s="31"/>
    </row>
    <row r="13" spans="2:9" ht="27" customHeight="1" x14ac:dyDescent="0.25">
      <c r="B13" s="128" t="str">
        <f>Template!B13</f>
        <v>Ext</v>
      </c>
      <c r="E13" s="65" t="s">
        <v>90</v>
      </c>
      <c r="F13" s="172"/>
      <c r="G13" s="41"/>
      <c r="H13" s="11"/>
      <c r="I13" s="31"/>
    </row>
    <row r="14" spans="2:9" x14ac:dyDescent="0.3">
      <c r="B14" s="128" t="str">
        <f>Template!B14</f>
        <v>Ext</v>
      </c>
    </row>
    <row r="15" spans="2:9" x14ac:dyDescent="0.3">
      <c r="B15" s="128" t="str">
        <f>Template!B15</f>
        <v>Ext</v>
      </c>
      <c r="D15" s="44" t="str">
        <f xml:space="preserve"> "Basisinformatie " &amp; E3</f>
        <v>Basisinformatie Stene</v>
      </c>
      <c r="E15" s="148"/>
      <c r="F15" s="154"/>
      <c r="G15" s="45" t="s">
        <v>91</v>
      </c>
      <c r="H15" s="18"/>
      <c r="I15" s="32" t="s">
        <v>46</v>
      </c>
    </row>
    <row r="16" spans="2:9" ht="33.6" x14ac:dyDescent="0.3">
      <c r="B16" s="128" t="str">
        <f>Template!B16</f>
        <v>Ext</v>
      </c>
      <c r="D16" s="43" t="s">
        <v>92</v>
      </c>
      <c r="E16" s="173" t="s">
        <v>207</v>
      </c>
      <c r="F16" s="173"/>
      <c r="G16" s="47"/>
      <c r="H16" s="19"/>
      <c r="I16" s="33"/>
    </row>
    <row r="17" spans="2:9" ht="34.799999999999997" x14ac:dyDescent="0.35">
      <c r="B17" s="128" t="str">
        <f>Template!B17</f>
        <v>Ext</v>
      </c>
      <c r="D17" s="43" t="s">
        <v>93</v>
      </c>
      <c r="E17" s="207" t="s">
        <v>176</v>
      </c>
      <c r="G17" s="48" t="s">
        <v>94</v>
      </c>
      <c r="I17" s="27" t="s">
        <v>95</v>
      </c>
    </row>
    <row r="18" spans="2:9" ht="33.6" x14ac:dyDescent="0.3">
      <c r="B18" s="128" t="str">
        <f>Template!B18</f>
        <v>Ext</v>
      </c>
      <c r="D18" s="43" t="s">
        <v>96</v>
      </c>
      <c r="E18" s="172" t="s">
        <v>208</v>
      </c>
      <c r="F18" s="174"/>
      <c r="I18" s="27" t="s">
        <v>97</v>
      </c>
    </row>
    <row r="19" spans="2:9" ht="17.399999999999999" x14ac:dyDescent="0.35">
      <c r="B19" s="128" t="str">
        <f>Template!B19</f>
        <v>Ext</v>
      </c>
      <c r="D19" s="43" t="s">
        <v>98</v>
      </c>
      <c r="E19" s="172" t="s">
        <v>209</v>
      </c>
      <c r="G19" s="48" t="s">
        <v>99</v>
      </c>
      <c r="I19" s="27" t="s">
        <v>100</v>
      </c>
    </row>
    <row r="20" spans="2:9" ht="17.399999999999999" x14ac:dyDescent="0.35">
      <c r="B20" s="128" t="str">
        <f>Template!B20</f>
        <v>Ext</v>
      </c>
      <c r="D20" s="49"/>
      <c r="G20" s="48"/>
    </row>
    <row r="21" spans="2:9" x14ac:dyDescent="0.25">
      <c r="B21" s="128" t="str">
        <f>Template!B21</f>
        <v>Ext</v>
      </c>
      <c r="D21" s="43" t="s">
        <v>180</v>
      </c>
      <c r="E21" s="130" t="s">
        <v>101</v>
      </c>
      <c r="F21" s="175"/>
      <c r="G21" s="127"/>
      <c r="H21" s="10"/>
      <c r="I21" s="31"/>
    </row>
    <row r="22" spans="2:9" x14ac:dyDescent="0.25">
      <c r="B22" s="128" t="str">
        <f>Template!B22</f>
        <v>Ext</v>
      </c>
      <c r="E22" s="65" t="s">
        <v>102</v>
      </c>
      <c r="F22" s="175"/>
      <c r="G22" s="127"/>
      <c r="H22" s="10"/>
      <c r="I22" s="31"/>
    </row>
    <row r="23" spans="2:9" x14ac:dyDescent="0.3">
      <c r="B23" s="128" t="str">
        <f>Template!B23</f>
        <v>Ext</v>
      </c>
      <c r="E23" s="130" t="s">
        <v>103</v>
      </c>
    </row>
    <row r="24" spans="2:9" x14ac:dyDescent="0.3">
      <c r="B24" s="128" t="str">
        <f>Template!B24</f>
        <v>Ext</v>
      </c>
      <c r="E24" s="130" t="s">
        <v>104</v>
      </c>
    </row>
    <row r="25" spans="2:9" x14ac:dyDescent="0.3">
      <c r="B25" s="128" t="str">
        <f>Template!B25</f>
        <v>Ext</v>
      </c>
      <c r="D25" s="130"/>
      <c r="E25" s="179"/>
    </row>
    <row r="26" spans="2:9" x14ac:dyDescent="0.3">
      <c r="B26" s="128" t="str">
        <f>Template!B26</f>
        <v>Ext</v>
      </c>
      <c r="D26" s="44" t="s">
        <v>105</v>
      </c>
      <c r="E26" s="148"/>
      <c r="F26" s="154"/>
      <c r="G26" s="45" t="s">
        <v>91</v>
      </c>
      <c r="H26" s="18"/>
      <c r="I26" s="30"/>
    </row>
    <row r="27" spans="2:9" x14ac:dyDescent="0.3">
      <c r="B27" s="128" t="str">
        <f>Template!B27</f>
        <v>Ext</v>
      </c>
      <c r="D27" s="50" t="s">
        <v>106</v>
      </c>
      <c r="E27" s="152"/>
      <c r="F27" s="156"/>
      <c r="G27" s="51"/>
      <c r="H27" s="20"/>
      <c r="I27" s="34" t="s">
        <v>46</v>
      </c>
    </row>
    <row r="28" spans="2:9" x14ac:dyDescent="0.3">
      <c r="B28" s="128" t="s">
        <v>47</v>
      </c>
      <c r="D28" s="43" t="s">
        <v>107</v>
      </c>
      <c r="E28" s="161">
        <v>52</v>
      </c>
      <c r="F28" s="171" t="s">
        <v>29</v>
      </c>
      <c r="I28" s="27" t="s">
        <v>109</v>
      </c>
    </row>
    <row r="29" spans="2:9" ht="17.399999999999999" hidden="1" x14ac:dyDescent="0.35">
      <c r="B29" s="128" t="str">
        <f>Template!B29</f>
        <v>Ext</v>
      </c>
      <c r="D29" s="43" t="s">
        <v>110</v>
      </c>
      <c r="E29" s="161"/>
      <c r="F29" s="171" t="s">
        <v>29</v>
      </c>
      <c r="G29" s="48" t="s">
        <v>111</v>
      </c>
    </row>
    <row r="30" spans="2:9" ht="17.399999999999999" x14ac:dyDescent="0.3">
      <c r="B30" s="128" t="s">
        <v>47</v>
      </c>
      <c r="D30" s="43" t="s">
        <v>112</v>
      </c>
      <c r="E30" s="161">
        <v>77</v>
      </c>
      <c r="F30" s="176"/>
    </row>
    <row r="31" spans="2:9" ht="17.399999999999999" x14ac:dyDescent="0.3">
      <c r="B31" s="128" t="str">
        <f>Template!B31</f>
        <v>Ext</v>
      </c>
      <c r="D31" s="53" t="s">
        <v>113</v>
      </c>
      <c r="E31" s="161">
        <v>80</v>
      </c>
      <c r="F31" s="176"/>
    </row>
    <row r="32" spans="2:9" x14ac:dyDescent="0.3">
      <c r="B32" s="128" t="str">
        <f>Template!B32</f>
        <v>Ext</v>
      </c>
      <c r="D32" s="43"/>
      <c r="E32" s="161"/>
    </row>
    <row r="33" spans="2:9" x14ac:dyDescent="0.3">
      <c r="B33" s="128" t="str">
        <f>Template!B33</f>
        <v>Ext</v>
      </c>
      <c r="D33" s="50" t="s">
        <v>114</v>
      </c>
      <c r="E33" s="164"/>
      <c r="F33" s="156"/>
      <c r="G33" s="51"/>
      <c r="H33" s="20"/>
      <c r="I33" s="34" t="s">
        <v>46</v>
      </c>
    </row>
    <row r="34" spans="2:9" x14ac:dyDescent="0.3">
      <c r="B34" s="128" t="str">
        <f>Template!B34</f>
        <v>Ext</v>
      </c>
      <c r="D34" s="43" t="s">
        <v>115</v>
      </c>
      <c r="E34" s="165">
        <v>33</v>
      </c>
      <c r="F34" s="171" t="s">
        <v>29</v>
      </c>
      <c r="I34" s="27" t="s">
        <v>117</v>
      </c>
    </row>
    <row r="35" spans="2:9" x14ac:dyDescent="0.3">
      <c r="B35" s="128" t="str">
        <f>Template!B35</f>
        <v>Ext</v>
      </c>
      <c r="D35" s="43" t="s">
        <v>113</v>
      </c>
      <c r="E35" s="166">
        <v>7300</v>
      </c>
    </row>
    <row r="36" spans="2:9" x14ac:dyDescent="0.3">
      <c r="B36" s="128" t="s">
        <v>47</v>
      </c>
      <c r="D36" s="43" t="s">
        <v>118</v>
      </c>
      <c r="E36" s="166">
        <v>76</v>
      </c>
    </row>
    <row r="37" spans="2:9" x14ac:dyDescent="0.3">
      <c r="B37" s="128" t="str">
        <f>Template!B37</f>
        <v>Ext</v>
      </c>
    </row>
    <row r="38" spans="2:9" x14ac:dyDescent="0.3">
      <c r="B38" s="128" t="str">
        <f>Template!B38</f>
        <v>Ext</v>
      </c>
      <c r="D38" s="50" t="s">
        <v>119</v>
      </c>
      <c r="E38" s="152"/>
      <c r="F38" s="156"/>
      <c r="G38" s="51"/>
      <c r="H38" s="20"/>
      <c r="I38" s="34" t="s">
        <v>46</v>
      </c>
    </row>
    <row r="39" spans="2:9" ht="52.2" hidden="1" x14ac:dyDescent="0.35">
      <c r="B39" s="128" t="s">
        <v>55</v>
      </c>
      <c r="D39" s="43" t="s">
        <v>120</v>
      </c>
      <c r="E39" s="158"/>
      <c r="G39" s="48" t="s">
        <v>121</v>
      </c>
      <c r="I39" s="27" t="s">
        <v>122</v>
      </c>
    </row>
    <row r="40" spans="2:9" ht="52.2" hidden="1" x14ac:dyDescent="0.35">
      <c r="B40" s="128" t="s">
        <v>55</v>
      </c>
      <c r="D40" s="43" t="s">
        <v>123</v>
      </c>
      <c r="E40" s="158"/>
      <c r="G40" s="48" t="s">
        <v>124</v>
      </c>
      <c r="I40" s="27" t="s">
        <v>122</v>
      </c>
    </row>
    <row r="41" spans="2:9" ht="17.399999999999999" hidden="1" x14ac:dyDescent="0.35">
      <c r="B41" s="128" t="s">
        <v>55</v>
      </c>
      <c r="D41" s="43" t="s">
        <v>125</v>
      </c>
      <c r="E41" s="147"/>
      <c r="G41" s="48" t="s">
        <v>126</v>
      </c>
      <c r="H41" s="25"/>
    </row>
    <row r="42" spans="2:9" x14ac:dyDescent="0.3">
      <c r="B42" s="128" t="str">
        <f>Template!B42</f>
        <v>Ext</v>
      </c>
      <c r="D42" s="43" t="s">
        <v>127</v>
      </c>
      <c r="E42" s="161" t="s">
        <v>181</v>
      </c>
      <c r="G42" s="59"/>
    </row>
    <row r="43" spans="2:9" x14ac:dyDescent="0.3">
      <c r="B43" s="128" t="str">
        <f>Template!B43</f>
        <v>Ext</v>
      </c>
      <c r="D43" s="43" t="s">
        <v>128</v>
      </c>
      <c r="E43" s="161" t="s">
        <v>182</v>
      </c>
      <c r="G43" s="59"/>
    </row>
    <row r="44" spans="2:9" x14ac:dyDescent="0.3">
      <c r="B44" s="128" t="str">
        <f>Template!B44</f>
        <v>Ext</v>
      </c>
      <c r="E44" s="147"/>
      <c r="G44" s="59"/>
    </row>
    <row r="45" spans="2:9" x14ac:dyDescent="0.3">
      <c r="B45" s="128" t="str">
        <f>Template!B45</f>
        <v>Ext</v>
      </c>
      <c r="D45" s="44" t="s">
        <v>129</v>
      </c>
      <c r="E45" s="148"/>
      <c r="F45" s="154"/>
      <c r="G45" s="45" t="s">
        <v>91</v>
      </c>
      <c r="H45" s="18"/>
      <c r="I45" s="35"/>
    </row>
    <row r="46" spans="2:9" x14ac:dyDescent="0.3">
      <c r="B46" s="128" t="str">
        <f>Template!B46</f>
        <v>Ext</v>
      </c>
      <c r="D46" s="50" t="s">
        <v>130</v>
      </c>
      <c r="E46" s="152"/>
      <c r="F46" s="156"/>
      <c r="G46" s="51"/>
      <c r="H46" s="20"/>
      <c r="I46" s="34"/>
    </row>
    <row r="47" spans="2:9" ht="34.799999999999997" hidden="1" x14ac:dyDescent="0.35">
      <c r="B47" s="128" t="s">
        <v>55</v>
      </c>
      <c r="D47" s="43" t="s">
        <v>131</v>
      </c>
      <c r="G47" s="48" t="s">
        <v>132</v>
      </c>
      <c r="H47" s="25"/>
      <c r="I47" s="27" t="s">
        <v>133</v>
      </c>
    </row>
    <row r="48" spans="2:9" ht="34.799999999999997" hidden="1" x14ac:dyDescent="0.35">
      <c r="B48" s="128" t="str">
        <f>Template!B48</f>
        <v>Ext</v>
      </c>
      <c r="D48" s="43" t="s">
        <v>134</v>
      </c>
      <c r="G48" s="48" t="s">
        <v>135</v>
      </c>
      <c r="H48" s="25"/>
      <c r="I48" s="27" t="s">
        <v>136</v>
      </c>
    </row>
    <row r="49" spans="2:9" ht="34.799999999999997" x14ac:dyDescent="0.35">
      <c r="B49" s="128" t="str">
        <f>Template!B49</f>
        <v>Ext</v>
      </c>
      <c r="D49" s="43" t="s">
        <v>137</v>
      </c>
      <c r="E49" s="161">
        <f>_xlfn.XLOOKUP(E3,Volumes!B4:B15,Volumes!O4:O15)</f>
        <v>2</v>
      </c>
      <c r="F49" s="171" t="s">
        <v>138</v>
      </c>
      <c r="G49" s="48" t="s">
        <v>139</v>
      </c>
      <c r="I49" s="36" t="s">
        <v>140</v>
      </c>
    </row>
    <row r="50" spans="2:9" ht="34.799999999999997" x14ac:dyDescent="0.35">
      <c r="B50" s="128" t="str">
        <f>Template!B50</f>
        <v>Ext</v>
      </c>
      <c r="D50" s="43" t="s">
        <v>141</v>
      </c>
      <c r="E50" s="161" t="s">
        <v>210</v>
      </c>
      <c r="F50" s="171" t="s">
        <v>138</v>
      </c>
      <c r="G50" s="48" t="s">
        <v>142</v>
      </c>
      <c r="H50" s="25"/>
      <c r="I50" s="36" t="s">
        <v>140</v>
      </c>
    </row>
    <row r="51" spans="2:9" ht="17.399999999999999" hidden="1" x14ac:dyDescent="0.35">
      <c r="B51" s="128" t="str">
        <f>Template!B51</f>
        <v>Ext</v>
      </c>
      <c r="D51" s="43" t="s">
        <v>143</v>
      </c>
      <c r="E51" s="161" t="s">
        <v>211</v>
      </c>
      <c r="F51" s="171" t="s">
        <v>138</v>
      </c>
      <c r="G51" s="48" t="s">
        <v>144</v>
      </c>
      <c r="H51" s="25"/>
      <c r="I51" s="36" t="s">
        <v>140</v>
      </c>
    </row>
    <row r="52" spans="2:9" x14ac:dyDescent="0.3">
      <c r="B52" s="128" t="str">
        <f>Template!B52</f>
        <v>Ext</v>
      </c>
      <c r="E52" s="161"/>
      <c r="H52" s="25"/>
    </row>
    <row r="53" spans="2:9" x14ac:dyDescent="0.3">
      <c r="B53" s="128" t="str">
        <f>Template!B53</f>
        <v>Ext</v>
      </c>
      <c r="D53" s="44" t="s">
        <v>145</v>
      </c>
      <c r="E53" s="162"/>
      <c r="F53" s="154"/>
      <c r="G53" s="45" t="s">
        <v>91</v>
      </c>
      <c r="H53" s="37"/>
      <c r="I53" s="30"/>
    </row>
    <row r="54" spans="2:9" ht="17.399999999999999" x14ac:dyDescent="0.35">
      <c r="B54" s="128" t="str">
        <f>Template!B54</f>
        <v>Ext</v>
      </c>
      <c r="D54" s="43" t="s">
        <v>146</v>
      </c>
      <c r="E54" s="168">
        <f>_xlfn.XLOOKUP($E$3,Volumes!B4:B15,Volumes!Q4:Q15)</f>
        <v>27543.000126190469</v>
      </c>
      <c r="F54" s="171" t="s">
        <v>30</v>
      </c>
      <c r="G54" s="48" t="s">
        <v>147</v>
      </c>
      <c r="I54" s="27" t="s">
        <v>148</v>
      </c>
    </row>
    <row r="55" spans="2:9" ht="17.399999999999999" x14ac:dyDescent="0.25">
      <c r="B55" s="128" t="str">
        <f>Template!B55</f>
        <v>Ext</v>
      </c>
      <c r="D55" s="43" t="s">
        <v>149</v>
      </c>
      <c r="E55" s="161">
        <f>_xlfn.XLOOKUP($E$3,Volumes!B4:B15,Volumes!D4:D15)</f>
        <v>31.599999999999998</v>
      </c>
      <c r="F55" s="153" t="s">
        <v>150</v>
      </c>
      <c r="G55" s="150" t="s">
        <v>151</v>
      </c>
    </row>
    <row r="56" spans="2:9" hidden="1" x14ac:dyDescent="0.3">
      <c r="B56" s="128" t="str">
        <f>Template!B56</f>
        <v>Ext</v>
      </c>
      <c r="D56" s="43" t="s">
        <v>152</v>
      </c>
      <c r="E56" s="161"/>
      <c r="H56" s="25"/>
      <c r="I56" s="38"/>
    </row>
    <row r="57" spans="2:9" hidden="1" x14ac:dyDescent="0.3">
      <c r="B57" s="128" t="str">
        <f>Template!B57</f>
        <v>Ext</v>
      </c>
      <c r="D57" s="60" t="s">
        <v>153</v>
      </c>
      <c r="E57" s="169"/>
      <c r="F57" s="181"/>
      <c r="G57" s="51"/>
      <c r="I57" s="39"/>
    </row>
    <row r="58" spans="2:9" ht="17.399999999999999" hidden="1" x14ac:dyDescent="0.35">
      <c r="B58" s="128" t="str">
        <f>Template!B58</f>
        <v>Ext</v>
      </c>
      <c r="D58" s="62" t="s">
        <v>154</v>
      </c>
      <c r="E58" s="161"/>
      <c r="F58" s="171" t="s">
        <v>155</v>
      </c>
      <c r="G58" s="48" t="s">
        <v>156</v>
      </c>
      <c r="I58" s="36" t="s">
        <v>157</v>
      </c>
    </row>
    <row r="59" spans="2:9" ht="17.399999999999999" hidden="1" x14ac:dyDescent="0.35">
      <c r="B59" s="128" t="str">
        <f>Template!B59</f>
        <v>Ext</v>
      </c>
      <c r="D59" s="62" t="s">
        <v>158</v>
      </c>
      <c r="E59" s="161"/>
      <c r="F59" s="171" t="s">
        <v>155</v>
      </c>
      <c r="G59" s="48" t="s">
        <v>156</v>
      </c>
      <c r="I59" s="36" t="s">
        <v>157</v>
      </c>
    </row>
    <row r="60" spans="2:9" ht="17.399999999999999" hidden="1" x14ac:dyDescent="0.35">
      <c r="B60" s="128" t="str">
        <f>Template!B60</f>
        <v>Ext</v>
      </c>
      <c r="D60" s="62" t="s">
        <v>159</v>
      </c>
      <c r="E60" s="161"/>
      <c r="F60" s="171" t="s">
        <v>160</v>
      </c>
      <c r="G60" s="48" t="s">
        <v>156</v>
      </c>
      <c r="I60" s="36" t="s">
        <v>157</v>
      </c>
    </row>
    <row r="61" spans="2:9" x14ac:dyDescent="0.3">
      <c r="B61" s="128" t="str">
        <f>Template!B61</f>
        <v>Ext</v>
      </c>
      <c r="E61" s="161"/>
      <c r="I61" s="36"/>
    </row>
    <row r="62" spans="2:9" x14ac:dyDescent="0.3">
      <c r="B62" s="128" t="str">
        <f>Template!B62</f>
        <v>Ext</v>
      </c>
      <c r="D62" s="66" t="s">
        <v>161</v>
      </c>
      <c r="E62" s="162"/>
      <c r="F62" s="154"/>
      <c r="G62" s="45" t="s">
        <v>91</v>
      </c>
      <c r="H62" s="18"/>
      <c r="I62" s="30"/>
    </row>
    <row r="63" spans="2:9" ht="17.399999999999999" hidden="1" x14ac:dyDescent="0.35">
      <c r="B63" s="128" t="str">
        <f>Template!B63</f>
        <v>Ext</v>
      </c>
      <c r="D63" s="43" t="s">
        <v>162</v>
      </c>
      <c r="E63" s="161">
        <f>_xlfn.XLOOKUP($E$3,Volumes!B4:B15,Volumes!E4:E15)</f>
        <v>121.48</v>
      </c>
      <c r="F63" s="171" t="s">
        <v>150</v>
      </c>
      <c r="G63" s="48" t="s">
        <v>126</v>
      </c>
      <c r="H63" s="25"/>
      <c r="I63" s="36" t="s">
        <v>140</v>
      </c>
    </row>
    <row r="64" spans="2:9" ht="17.399999999999999" hidden="1" x14ac:dyDescent="0.35">
      <c r="B64" s="128" t="str">
        <f>Template!B64</f>
        <v>Ext</v>
      </c>
      <c r="D64" s="43" t="s">
        <v>163</v>
      </c>
      <c r="E64" s="161">
        <f>_xlfn.XLOOKUP($E$3,Volumes!B4:B15,Volumes!F4:F15)</f>
        <v>29.23</v>
      </c>
      <c r="F64" s="171" t="s">
        <v>150</v>
      </c>
      <c r="G64" s="48" t="s">
        <v>126</v>
      </c>
      <c r="I64" s="36" t="s">
        <v>140</v>
      </c>
    </row>
    <row r="65" spans="2:9" ht="17.399999999999999" hidden="1" x14ac:dyDescent="0.35">
      <c r="B65" s="128" t="str">
        <f>Template!B65</f>
        <v>Ext</v>
      </c>
      <c r="D65" s="43" t="s">
        <v>164</v>
      </c>
      <c r="E65" s="161">
        <f>_xlfn.XLOOKUP($E$3,Volumes!B4:B15,Volumes!G4:G15)</f>
        <v>0</v>
      </c>
      <c r="F65" s="171" t="s">
        <v>25</v>
      </c>
      <c r="G65" s="48" t="s">
        <v>126</v>
      </c>
      <c r="I65" s="36" t="s">
        <v>140</v>
      </c>
    </row>
    <row r="66" spans="2:9" ht="17.399999999999999" hidden="1" x14ac:dyDescent="0.35">
      <c r="B66" s="128" t="str">
        <f>Template!B66</f>
        <v>Ext</v>
      </c>
      <c r="D66" s="43" t="s">
        <v>165</v>
      </c>
      <c r="E66" s="145">
        <f>E63/(E64+E65)</f>
        <v>4.1560041053711938</v>
      </c>
      <c r="G66" s="48" t="s">
        <v>126</v>
      </c>
      <c r="H66" s="25"/>
      <c r="I66" s="40" t="s">
        <v>166</v>
      </c>
    </row>
    <row r="67" spans="2:9" hidden="1" x14ac:dyDescent="0.3">
      <c r="B67" s="128" t="str">
        <f>Template!B67</f>
        <v>Ext</v>
      </c>
      <c r="D67" s="43" t="s">
        <v>167</v>
      </c>
      <c r="E67" s="161"/>
      <c r="H67" s="25"/>
      <c r="I67" s="40"/>
    </row>
    <row r="68" spans="2:9" ht="17.399999999999999" x14ac:dyDescent="0.35">
      <c r="B68" s="128" t="str">
        <f>Template!B68</f>
        <v>Ext</v>
      </c>
      <c r="D68" s="64" t="s">
        <v>168</v>
      </c>
      <c r="E68" s="161">
        <f>_xlfn.XLOOKUP($E$3,Volumes!B4:B15,Volumes!H4:H15)</f>
        <v>36</v>
      </c>
      <c r="F68" s="171" t="s">
        <v>169</v>
      </c>
      <c r="G68" s="48" t="s">
        <v>170</v>
      </c>
      <c r="H68" s="25"/>
      <c r="I68" s="36" t="s">
        <v>140</v>
      </c>
    </row>
    <row r="69" spans="2:9" ht="34.799999999999997" hidden="1" x14ac:dyDescent="0.35">
      <c r="B69" s="128" t="str">
        <f>Template!B69</f>
        <v>Ext</v>
      </c>
      <c r="D69" s="43" t="s">
        <v>171</v>
      </c>
      <c r="E69" s="161"/>
      <c r="G69" s="48" t="s">
        <v>172</v>
      </c>
      <c r="H69" s="25"/>
      <c r="I69" s="36" t="s">
        <v>140</v>
      </c>
    </row>
    <row r="70" spans="2:9" x14ac:dyDescent="0.3">
      <c r="B70" s="128" t="str">
        <f>Template!B70</f>
        <v>Ext</v>
      </c>
      <c r="D70" s="43" t="s">
        <v>53</v>
      </c>
      <c r="E70" s="161" t="str">
        <f>E4</f>
        <v>December 2024 - December 2025</v>
      </c>
    </row>
    <row r="71" spans="2:9" hidden="1" x14ac:dyDescent="0.3">
      <c r="B71" s="129"/>
      <c r="D71" s="43"/>
      <c r="E71" s="180"/>
      <c r="I71" s="27" t="s">
        <v>173</v>
      </c>
    </row>
    <row r="72" spans="2:9" x14ac:dyDescent="0.3">
      <c r="B72" s="8"/>
      <c r="D72" s="44" t="s">
        <v>185</v>
      </c>
      <c r="E72" s="162"/>
      <c r="F72" s="154"/>
      <c r="G72" s="45"/>
    </row>
    <row r="73" spans="2:9" x14ac:dyDescent="0.3">
      <c r="B73" s="8"/>
    </row>
    <row r="74" spans="2:9" x14ac:dyDescent="0.3">
      <c r="B74" s="8"/>
      <c r="D74"/>
    </row>
    <row r="75" spans="2:9" x14ac:dyDescent="0.3">
      <c r="B75" s="8"/>
    </row>
    <row r="76" spans="2:9" x14ac:dyDescent="0.3">
      <c r="B76" s="8"/>
    </row>
    <row r="77" spans="2:9" x14ac:dyDescent="0.3">
      <c r="B77" s="8"/>
    </row>
    <row r="78" spans="2:9" x14ac:dyDescent="0.3">
      <c r="B78" s="8"/>
    </row>
    <row r="79" spans="2:9" x14ac:dyDescent="0.3">
      <c r="B79" s="8"/>
    </row>
    <row r="80" spans="2:9" x14ac:dyDescent="0.3">
      <c r="B80" s="8"/>
    </row>
    <row r="81" spans="2:2" x14ac:dyDescent="0.3">
      <c r="B81" s="8"/>
    </row>
    <row r="82" spans="2:2" x14ac:dyDescent="0.3">
      <c r="B82" s="8"/>
    </row>
    <row r="83" spans="2:2" x14ac:dyDescent="0.3">
      <c r="B83" s="8"/>
    </row>
    <row r="84" spans="2:2" x14ac:dyDescent="0.3">
      <c r="B84" s="8"/>
    </row>
    <row r="106" spans="11:29" ht="17.399999999999999" thickBot="1" x14ac:dyDescent="0.35">
      <c r="K106" s="188" t="s">
        <v>186</v>
      </c>
    </row>
    <row r="107" spans="11:29" x14ac:dyDescent="0.3">
      <c r="K107" s="197"/>
      <c r="L107" s="197"/>
      <c r="M107" s="258">
        <v>2024</v>
      </c>
      <c r="N107" s="259"/>
      <c r="O107" s="259"/>
      <c r="P107" s="263">
        <v>2025</v>
      </c>
      <c r="Q107" s="264"/>
      <c r="R107" s="264"/>
      <c r="S107" s="264"/>
      <c r="T107" s="264"/>
      <c r="U107" s="264"/>
      <c r="V107" s="264"/>
      <c r="W107" s="264"/>
      <c r="X107" s="264"/>
      <c r="Y107" s="264"/>
      <c r="Z107" s="264"/>
      <c r="AA107" s="265"/>
      <c r="AB107" s="184"/>
      <c r="AC107" s="184"/>
    </row>
    <row r="108" spans="11:29" ht="17.399999999999999" thickBot="1" x14ac:dyDescent="0.35">
      <c r="K108" s="197"/>
      <c r="L108" s="197"/>
      <c r="M108" s="4" t="s">
        <v>56</v>
      </c>
      <c r="N108" s="5" t="s">
        <v>57</v>
      </c>
      <c r="O108" s="79" t="s">
        <v>58</v>
      </c>
      <c r="P108" s="4" t="s">
        <v>59</v>
      </c>
      <c r="Q108" s="5" t="s">
        <v>60</v>
      </c>
      <c r="R108" s="5" t="s">
        <v>61</v>
      </c>
      <c r="S108" s="5" t="s">
        <v>62</v>
      </c>
      <c r="T108" s="5" t="s">
        <v>63</v>
      </c>
      <c r="U108" s="5" t="s">
        <v>64</v>
      </c>
      <c r="V108" s="5" t="s">
        <v>65</v>
      </c>
      <c r="W108" s="5" t="s">
        <v>66</v>
      </c>
      <c r="X108" s="5" t="s">
        <v>67</v>
      </c>
      <c r="Y108" s="5" t="s">
        <v>68</v>
      </c>
      <c r="Z108" s="5" t="s">
        <v>69</v>
      </c>
      <c r="AA108" s="6" t="s">
        <v>58</v>
      </c>
      <c r="AB108" s="185"/>
      <c r="AC108" s="185"/>
    </row>
    <row r="109" spans="11:29" x14ac:dyDescent="0.3">
      <c r="K109" s="256" t="s">
        <v>72</v>
      </c>
      <c r="L109" s="256"/>
      <c r="M109" s="195"/>
      <c r="N109" s="103"/>
      <c r="O109" s="196"/>
      <c r="P109" s="198"/>
      <c r="Q109" s="201"/>
      <c r="R109" s="201"/>
      <c r="S109" s="201"/>
      <c r="T109" s="103"/>
      <c r="U109" s="104"/>
      <c r="V109" s="104"/>
      <c r="W109" s="104"/>
      <c r="X109" s="104"/>
      <c r="Y109" s="104"/>
      <c r="Z109" s="104"/>
      <c r="AA109" s="105"/>
      <c r="AB109" s="186"/>
      <c r="AC109" s="186"/>
    </row>
    <row r="110" spans="11:29" x14ac:dyDescent="0.3">
      <c r="K110" s="256" t="s">
        <v>75</v>
      </c>
      <c r="L110" s="256"/>
      <c r="M110" s="73"/>
      <c r="N110" s="72"/>
      <c r="O110" s="80"/>
      <c r="P110" s="106"/>
      <c r="Q110" s="100"/>
      <c r="R110" s="100"/>
      <c r="S110" s="202"/>
      <c r="T110" s="72"/>
      <c r="U110" s="71"/>
      <c r="V110" s="71"/>
      <c r="W110" s="71"/>
      <c r="X110" s="71"/>
      <c r="Y110" s="71"/>
      <c r="Z110" s="71"/>
      <c r="AA110" s="74"/>
      <c r="AB110" s="187"/>
      <c r="AC110" s="186"/>
    </row>
    <row r="111" spans="11:29" ht="17.399999999999999" thickBot="1" x14ac:dyDescent="0.35">
      <c r="K111" s="256" t="s">
        <v>78</v>
      </c>
      <c r="L111" s="256"/>
      <c r="M111" s="75"/>
      <c r="N111" s="76"/>
      <c r="O111" s="81"/>
      <c r="P111" s="107"/>
      <c r="Q111" s="108"/>
      <c r="R111" s="108"/>
      <c r="S111" s="203"/>
      <c r="T111" s="76"/>
      <c r="U111" s="77"/>
      <c r="V111" s="77"/>
      <c r="W111" s="77"/>
      <c r="X111" s="77"/>
      <c r="Y111" s="77"/>
      <c r="Z111" s="77"/>
      <c r="AA111" s="78"/>
      <c r="AB111" s="186"/>
      <c r="AC111" s="186"/>
    </row>
    <row r="112" spans="11:29" x14ac:dyDescent="0.3">
      <c r="M112" s="25" t="s">
        <v>187</v>
      </c>
    </row>
    <row r="113" spans="11:32" x14ac:dyDescent="0.3">
      <c r="M113" s="25"/>
    </row>
    <row r="114" spans="11:32" ht="17.399999999999999" thickBot="1" x14ac:dyDescent="0.35">
      <c r="K114" s="188" t="s">
        <v>188</v>
      </c>
    </row>
    <row r="115" spans="11:32" ht="17.399999999999999" thickBot="1" x14ac:dyDescent="0.35">
      <c r="M115" s="189">
        <v>0.20833333333333334</v>
      </c>
      <c r="N115" s="190">
        <v>0.25</v>
      </c>
      <c r="O115" s="190">
        <v>0.29166666666666669</v>
      </c>
      <c r="P115" s="190">
        <v>0.33333333333333331</v>
      </c>
      <c r="Q115" s="190">
        <v>0.375</v>
      </c>
      <c r="R115" s="190">
        <v>0.41666666666666669</v>
      </c>
      <c r="S115" s="190">
        <v>0.45833333333333331</v>
      </c>
      <c r="T115" s="190">
        <v>0.5</v>
      </c>
      <c r="U115" s="190">
        <v>0.54166666666666663</v>
      </c>
      <c r="V115" s="190">
        <v>0.58333333333333337</v>
      </c>
      <c r="W115" s="190">
        <v>0.625</v>
      </c>
      <c r="X115" s="190">
        <v>0.66666666666666663</v>
      </c>
      <c r="Y115" s="190">
        <v>0.70833333333333337</v>
      </c>
      <c r="Z115" s="190">
        <v>0.75</v>
      </c>
      <c r="AA115" s="190">
        <v>0.79166666666666663</v>
      </c>
      <c r="AB115" s="190">
        <v>0.83333333333333337</v>
      </c>
      <c r="AC115" s="190">
        <v>0.875</v>
      </c>
      <c r="AD115" s="190">
        <v>0.91666666666666663</v>
      </c>
      <c r="AE115" s="190">
        <v>0.95833333333333337</v>
      </c>
      <c r="AF115" s="191">
        <v>1</v>
      </c>
    </row>
    <row r="116" spans="11:32" x14ac:dyDescent="0.3">
      <c r="L116" s="183" t="s">
        <v>71</v>
      </c>
      <c r="M116" s="192"/>
      <c r="N116" s="193"/>
      <c r="O116" s="194"/>
      <c r="P116" s="194"/>
      <c r="Q116" s="194"/>
      <c r="R116" s="104"/>
      <c r="S116" s="104"/>
      <c r="T116" s="104"/>
      <c r="U116" s="104"/>
      <c r="V116" s="194"/>
      <c r="W116" s="194"/>
      <c r="X116" s="104"/>
      <c r="Y116" s="194"/>
      <c r="Z116" s="104"/>
      <c r="AA116" s="104"/>
      <c r="AB116" s="104"/>
      <c r="AC116" s="104"/>
      <c r="AD116" s="104"/>
      <c r="AE116" s="104"/>
      <c r="AF116" s="105"/>
    </row>
    <row r="117" spans="11:32" x14ac:dyDescent="0.3">
      <c r="L117" s="183" t="s">
        <v>73</v>
      </c>
      <c r="M117" s="111"/>
      <c r="N117" s="86"/>
      <c r="O117" s="109"/>
      <c r="P117" s="109"/>
      <c r="Q117" s="109"/>
      <c r="R117" s="109"/>
      <c r="S117" s="109"/>
      <c r="T117" s="71"/>
      <c r="U117" s="109"/>
      <c r="V117" s="109"/>
      <c r="W117" s="109"/>
      <c r="X117" s="109"/>
      <c r="Y117" s="109"/>
      <c r="Z117" s="71"/>
      <c r="AA117" s="71"/>
      <c r="AB117" s="71"/>
      <c r="AC117" s="71"/>
      <c r="AD117" s="71"/>
      <c r="AE117" s="71"/>
      <c r="AF117" s="74"/>
    </row>
    <row r="118" spans="11:32" x14ac:dyDescent="0.3">
      <c r="L118" s="183" t="s">
        <v>76</v>
      </c>
      <c r="M118" s="111"/>
      <c r="N118" s="86"/>
      <c r="O118" s="109"/>
      <c r="P118" s="109"/>
      <c r="Q118" s="109"/>
      <c r="R118" s="109"/>
      <c r="S118" s="109"/>
      <c r="T118" s="109"/>
      <c r="U118" s="109"/>
      <c r="V118" s="109"/>
      <c r="W118" s="109"/>
      <c r="X118" s="109"/>
      <c r="Y118" s="109"/>
      <c r="Z118" s="71"/>
      <c r="AA118" s="71"/>
      <c r="AB118" s="71"/>
      <c r="AC118" s="71"/>
      <c r="AD118" s="71"/>
      <c r="AE118" s="71"/>
      <c r="AF118" s="74"/>
    </row>
    <row r="119" spans="11:32" x14ac:dyDescent="0.3">
      <c r="L119" s="183" t="s">
        <v>80</v>
      </c>
      <c r="M119" s="111"/>
      <c r="N119" s="86"/>
      <c r="O119" s="71"/>
      <c r="P119" s="71"/>
      <c r="Q119" s="109"/>
      <c r="R119" s="109"/>
      <c r="S119" s="109"/>
      <c r="T119" s="109"/>
      <c r="U119" s="109"/>
      <c r="V119" s="71"/>
      <c r="W119" s="71"/>
      <c r="X119" s="109"/>
      <c r="Y119" s="109"/>
      <c r="Z119" s="71"/>
      <c r="AA119" s="71"/>
      <c r="AB119" s="71"/>
      <c r="AC119" s="71"/>
      <c r="AD119" s="71"/>
      <c r="AE119" s="71"/>
      <c r="AF119" s="74"/>
    </row>
    <row r="120" spans="11:32" x14ac:dyDescent="0.3">
      <c r="L120" s="183" t="s">
        <v>82</v>
      </c>
      <c r="M120" s="111"/>
      <c r="N120" s="86"/>
      <c r="O120" s="71"/>
      <c r="P120" s="71"/>
      <c r="Q120" s="89"/>
      <c r="R120" s="71"/>
      <c r="S120" s="71"/>
      <c r="T120" s="71"/>
      <c r="U120" s="71"/>
      <c r="V120" s="71"/>
      <c r="W120" s="71"/>
      <c r="X120" s="71"/>
      <c r="Y120" s="71"/>
      <c r="Z120" s="71"/>
      <c r="AA120" s="71"/>
      <c r="AB120" s="71"/>
      <c r="AC120" s="71"/>
      <c r="AD120" s="71"/>
      <c r="AE120" s="71"/>
      <c r="AF120" s="74"/>
    </row>
    <row r="121" spans="11:32" x14ac:dyDescent="0.3">
      <c r="L121" s="183" t="s">
        <v>84</v>
      </c>
      <c r="M121" s="111"/>
      <c r="N121" s="86"/>
      <c r="O121" s="71"/>
      <c r="P121" s="71"/>
      <c r="Q121" s="89"/>
      <c r="R121" s="71"/>
      <c r="S121" s="71"/>
      <c r="T121" s="71"/>
      <c r="U121" s="71"/>
      <c r="V121" s="71"/>
      <c r="W121" s="71"/>
      <c r="X121" s="71"/>
      <c r="Y121" s="71"/>
      <c r="Z121" s="71"/>
      <c r="AA121" s="71"/>
      <c r="AB121" s="71"/>
      <c r="AC121" s="71"/>
      <c r="AD121" s="71"/>
      <c r="AE121" s="71"/>
      <c r="AF121" s="74"/>
    </row>
    <row r="122" spans="11:32" ht="17.399999999999999" thickBot="1" x14ac:dyDescent="0.35">
      <c r="L122" s="183" t="s">
        <v>87</v>
      </c>
      <c r="M122" s="113"/>
      <c r="N122" s="114"/>
      <c r="O122" s="77"/>
      <c r="P122" s="77"/>
      <c r="Q122" s="115"/>
      <c r="R122" s="77"/>
      <c r="S122" s="116"/>
      <c r="T122" s="77"/>
      <c r="U122" s="77"/>
      <c r="V122" s="77"/>
      <c r="W122" s="77"/>
      <c r="X122" s="77"/>
      <c r="Y122" s="77"/>
      <c r="Z122" s="77"/>
      <c r="AA122" s="77"/>
      <c r="AB122" s="77"/>
      <c r="AC122" s="77"/>
      <c r="AD122" s="77"/>
      <c r="AE122" s="77"/>
      <c r="AF122" s="78"/>
    </row>
    <row r="123" spans="11:32" x14ac:dyDescent="0.3">
      <c r="K123" s="182"/>
    </row>
  </sheetData>
  <autoFilter ref="B3:G71" xr:uid="{9F56DAE1-F74E-4EB0-9AD7-0C0994EFD48B}">
    <filterColumn colId="0">
      <filters>
        <filter val="0"/>
        <filter val="Ext"/>
      </filters>
    </filterColumn>
  </autoFilter>
  <mergeCells count="5">
    <mergeCell ref="M107:O107"/>
    <mergeCell ref="P107:AA107"/>
    <mergeCell ref="K109:L109"/>
    <mergeCell ref="K110:L110"/>
    <mergeCell ref="K111:L111"/>
  </mergeCells>
  <dataValidations disablePrompts="1" count="5">
    <dataValidation type="list" allowBlank="1" showInputMessage="1" showErrorMessage="1" sqref="E42" xr:uid="{EC6FE10D-5961-494F-8189-A13ADBF64F45}">
      <formula1>"Investeringsuitstel, Markttest"</formula1>
    </dataValidation>
    <dataValidation type="list" allowBlank="1" showInputMessage="1" showErrorMessage="1" sqref="E43" xr:uid="{FD3CC899-12A0-4E39-9781-69E9F157762C}">
      <formula1>"Netto afname reductie, Netto injectie verhoging"</formula1>
    </dataValidation>
    <dataValidation type="list" allowBlank="1" showInputMessage="1" showErrorMessage="1" sqref="E41" xr:uid="{967CCC05-B922-4CB7-999A-559F8D60AF23}">
      <formula1>"EV, laadpalen, industrie, Warmtepomp, WKK, Zonnepanelen, Wind"</formula1>
    </dataValidation>
    <dataValidation type="list" allowBlank="1" showInputMessage="1" showErrorMessage="1" sqref="E3" xr:uid="{2C91713B-5D48-4F56-9087-B6F02715F92E}">
      <formula1>"Damplein, Muizen, Aalst Noord, Bornem, Wezembeek, Gent st-kruiswinkel, Gistel, Koekelare, Jabbeke, Stene, Grimbergen, Wondelgem"</formula1>
    </dataValidation>
    <dataValidation type="list" allowBlank="1" showInputMessage="1" showErrorMessage="1" sqref="B3:B71" xr:uid="{B630426D-A527-4DC0-B11D-C8146077FF78}">
      <formula1>#REF!</formula1>
    </dataValidation>
  </dataValidations>
  <hyperlinks>
    <hyperlink ref="I49" r:id="rId1" display="../../../../../../../:x:/s/PRJ00108/Ec0kb12Q7J9JrhsZ9aRzWJABJX7ltJsNFGuKWvirnS2Sfw?e=JzhxnL" xr:uid="{F1151B39-BDF0-4177-A58B-C1D4779E6AAD}"/>
    <hyperlink ref="I50" r:id="rId2" display="../../../../../../../:x:/s/PRJ00108/Ec0kb12Q7J9JrhsZ9aRzWJABJX7ltJsNFGuKWvirnS2Sfw?e=JzhxnL" xr:uid="{E7A76AB3-C477-4DE6-859C-D25A5E9AECEE}"/>
    <hyperlink ref="I51" r:id="rId3" display="../../../../../../../:x:/s/PRJ00108/Ec0kb12Q7J9JrhsZ9aRzWJABJX7ltJsNFGuKWvirnS2Sfw?e=JzhxnL" xr:uid="{4FEA8847-3F71-4FCF-8C62-2805002FA28D}"/>
    <hyperlink ref="I63" r:id="rId4" display="../../../../../../../:x:/s/PRJ00108/Ec0kb12Q7J9JrhsZ9aRzWJABJX7ltJsNFGuKWvirnS2Sfw?e=JzhxnL" xr:uid="{E071D417-6490-4EE0-9D39-B1FF6F35F4C8}"/>
    <hyperlink ref="I64" r:id="rId5" display="../../../../../../../:x:/s/PRJ00108/Ec0kb12Q7J9JrhsZ9aRzWJABJX7ltJsNFGuKWvirnS2Sfw?e=JzhxnL" xr:uid="{464FEE8F-CDFF-49D6-AA5B-7B1AE06D9880}"/>
    <hyperlink ref="I65" r:id="rId6" display="../../../../../../../:x:/s/PRJ00108/Ec0kb12Q7J9JrhsZ9aRzWJABJX7ltJsNFGuKWvirnS2Sfw?e=JzhxnL" xr:uid="{404C463A-7D9F-43FA-A6F0-9DEDB09CF3F6}"/>
    <hyperlink ref="I68" r:id="rId7" display="../../../../../../../:x:/s/PRJ00108/Ec0kb12Q7J9JrhsZ9aRzWJABJX7ltJsNFGuKWvirnS2Sfw?e=JzhxnL" xr:uid="{52350F13-F7F9-44C1-922A-37FCCD4D87F2}"/>
    <hyperlink ref="I69" r:id="rId8" display="../../../../../../../:x:/s/PRJ00108/Ec0kb12Q7J9JrhsZ9aRzWJABJX7ltJsNFGuKWvirnS2Sfw?e=JzhxnL" xr:uid="{43BCDD2E-4741-43AB-8DA8-5686E3BDC3F7}"/>
    <hyperlink ref="I58" r:id="rId9" display="../../../../../../../:x:/s/PRJ00108/ERRi7v_s8rlHg22g-tBA_1YB63PVX33jcC0OmHZxqjB2ig?e=mZcimm" xr:uid="{9FFA0029-EE44-4613-86CA-46CE24AE83FB}"/>
    <hyperlink ref="I59" r:id="rId10" display="../../../../../../../:x:/s/PRJ00108/ERRi7v_s8rlHg22g-tBA_1YB63PVX33jcC0OmHZxqjB2ig?e=mZcimm" xr:uid="{F2C785CC-F033-46F8-80D5-46478A923153}"/>
    <hyperlink ref="I60" r:id="rId11" display="../../../../../../../:x:/s/PRJ00108/ERRi7v_s8rlHg22g-tBA_1YB63PVX33jcC0OmHZxqjB2ig?e=mZcimm" xr:uid="{43158CD1-5324-453C-9B0F-353E1146E76A}"/>
    <hyperlink ref="E17" r:id="rId12" display="https://portal.nodesmarket.com/onboarding/tenders?orderBy=openTo&amp;orderByDirection=asc&amp;map-bounds=51.21783436555637,3.1026077270507817,51.08301990567969,2.7840042114257812&amp;tab=constraint-areas" xr:uid="{B675B1F1-F327-4FEF-B6DF-2A7F4C07D5A1}"/>
  </hyperlinks>
  <pageMargins left="0.7" right="0.7" top="0.75" bottom="0.75" header="0.3" footer="0.3"/>
  <pageSetup paperSize="9" scale="36" orientation="portrait" r:id="rId13"/>
  <headerFooter>
    <oddHeader>&amp;C&amp;"Calibri"&amp;10&amp;K000000 Fluvius - Intern&amp;1#_x000D_</oddHeader>
  </headerFooter>
  <drawing r:id="rId14"/>
  <legacyDrawing r:id="rId1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C96F8-1FB0-494D-A196-FEE31B580E2A}">
  <sheetPr filterMode="1"/>
  <dimension ref="B1:AF129"/>
  <sheetViews>
    <sheetView view="pageBreakPreview" zoomScale="60" zoomScaleNormal="100" workbookViewId="0">
      <selection activeCell="G83" sqref="G83"/>
    </sheetView>
  </sheetViews>
  <sheetFormatPr defaultRowHeight="16.8" x14ac:dyDescent="0.3"/>
  <cols>
    <col min="1" max="1" width="4.33203125" customWidth="1"/>
    <col min="2" max="2" width="10" style="9" customWidth="1"/>
    <col min="3" max="3" width="2.109375" customWidth="1"/>
    <col min="4" max="4" width="54.6640625" style="41" customWidth="1"/>
    <col min="5" max="5" width="100.6640625" style="172" customWidth="1"/>
    <col min="6" max="6" width="11.6640625" style="171" customWidth="1"/>
    <col min="7" max="7" width="71.6640625" style="42" customWidth="1"/>
    <col min="8" max="8" width="2" customWidth="1"/>
    <col min="9" max="9" width="24.109375" style="27" customWidth="1"/>
  </cols>
  <sheetData>
    <row r="1" spans="2:9" ht="26.4" x14ac:dyDescent="0.25">
      <c r="B1" s="28" t="s">
        <v>44</v>
      </c>
      <c r="D1" s="131" t="s">
        <v>45</v>
      </c>
      <c r="E1" s="131"/>
      <c r="F1" s="131"/>
      <c r="G1" s="131"/>
      <c r="I1" s="29" t="s">
        <v>46</v>
      </c>
    </row>
    <row r="2" spans="2:9" ht="80.25" customHeight="1" x14ac:dyDescent="0.3">
      <c r="B2" s="26"/>
    </row>
    <row r="3" spans="2:9" x14ac:dyDescent="0.3">
      <c r="B3" s="128" t="str">
        <f>Template!B3</f>
        <v>Ext</v>
      </c>
      <c r="D3" s="43" t="s">
        <v>48</v>
      </c>
      <c r="E3" s="172" t="s">
        <v>212</v>
      </c>
    </row>
    <row r="4" spans="2:9" x14ac:dyDescent="0.3">
      <c r="B4" s="128" t="str">
        <f>Template!B4</f>
        <v>Ext</v>
      </c>
      <c r="D4" s="43" t="s">
        <v>53</v>
      </c>
      <c r="E4" s="172" t="s">
        <v>54</v>
      </c>
    </row>
    <row r="5" spans="2:9" x14ac:dyDescent="0.3">
      <c r="B5" s="128" t="str">
        <f>Template!B5</f>
        <v>Ext</v>
      </c>
    </row>
    <row r="6" spans="2:9" x14ac:dyDescent="0.3">
      <c r="B6" s="128" t="str">
        <f>Template!B6</f>
        <v>Ext</v>
      </c>
      <c r="D6" s="44" t="s">
        <v>74</v>
      </c>
      <c r="E6" s="148"/>
      <c r="F6" s="154"/>
      <c r="G6" s="45"/>
      <c r="H6" s="18"/>
      <c r="I6" s="30"/>
    </row>
    <row r="7" spans="2:9" ht="17.25" customHeight="1" x14ac:dyDescent="0.25">
      <c r="B7" s="128" t="str">
        <f>Template!B7</f>
        <v>Ext</v>
      </c>
      <c r="D7" s="43" t="s">
        <v>74</v>
      </c>
      <c r="E7" s="65" t="s">
        <v>77</v>
      </c>
      <c r="F7" s="172"/>
      <c r="G7" s="41"/>
      <c r="H7" s="11"/>
      <c r="I7" s="31"/>
    </row>
    <row r="8" spans="2:9" x14ac:dyDescent="0.25">
      <c r="B8" s="128" t="str">
        <f>Template!B8</f>
        <v>Ext</v>
      </c>
      <c r="E8" s="65" t="s">
        <v>81</v>
      </c>
      <c r="F8" s="172"/>
      <c r="G8" s="41"/>
      <c r="H8" s="11"/>
      <c r="I8" s="31"/>
    </row>
    <row r="9" spans="2:9" x14ac:dyDescent="0.25">
      <c r="B9" s="128" t="str">
        <f>Template!B9</f>
        <v>Ext</v>
      </c>
      <c r="E9" s="67" t="s">
        <v>83</v>
      </c>
      <c r="F9" s="172"/>
      <c r="G9" s="41"/>
      <c r="H9" s="11"/>
      <c r="I9" s="31"/>
    </row>
    <row r="10" spans="2:9" x14ac:dyDescent="0.25">
      <c r="B10" s="128" t="str">
        <f>Template!B10</f>
        <v>Ext</v>
      </c>
      <c r="E10" s="65" t="s">
        <v>85</v>
      </c>
      <c r="F10" s="172"/>
      <c r="G10" s="41"/>
      <c r="H10" s="11"/>
      <c r="I10" s="31"/>
    </row>
    <row r="11" spans="2:9" ht="18" customHeight="1" x14ac:dyDescent="0.25">
      <c r="B11" s="128" t="str">
        <f>Template!B11</f>
        <v>Ext</v>
      </c>
      <c r="E11" s="65" t="s">
        <v>88</v>
      </c>
      <c r="F11" s="172"/>
      <c r="G11" s="41"/>
      <c r="H11" s="11"/>
      <c r="I11" s="31"/>
    </row>
    <row r="12" spans="2:9" ht="18" customHeight="1" x14ac:dyDescent="0.25">
      <c r="B12" s="128" t="str">
        <f>Template!B12</f>
        <v>Ext</v>
      </c>
      <c r="E12" s="65" t="s">
        <v>89</v>
      </c>
      <c r="F12" s="172"/>
      <c r="G12" s="41"/>
      <c r="H12" s="11"/>
      <c r="I12" s="31"/>
    </row>
    <row r="13" spans="2:9" ht="27" customHeight="1" x14ac:dyDescent="0.25">
      <c r="B13" s="128" t="str">
        <f>Template!B13</f>
        <v>Ext</v>
      </c>
      <c r="E13" s="65" t="s">
        <v>90</v>
      </c>
      <c r="F13" s="172"/>
      <c r="G13" s="41"/>
      <c r="H13" s="11"/>
      <c r="I13" s="31"/>
    </row>
    <row r="14" spans="2:9" x14ac:dyDescent="0.3">
      <c r="B14" s="128" t="str">
        <f>Template!B14</f>
        <v>Ext</v>
      </c>
    </row>
    <row r="15" spans="2:9" x14ac:dyDescent="0.3">
      <c r="B15" s="128" t="str">
        <f>Template!B15</f>
        <v>Ext</v>
      </c>
      <c r="D15" s="44" t="str">
        <f xml:space="preserve"> "Basisinformatie " &amp; E3</f>
        <v>Basisinformatie Wondelgem</v>
      </c>
      <c r="E15" s="148"/>
      <c r="F15" s="154"/>
      <c r="G15" s="45" t="s">
        <v>91</v>
      </c>
      <c r="H15" s="18"/>
      <c r="I15" s="32" t="s">
        <v>46</v>
      </c>
    </row>
    <row r="16" spans="2:9" ht="50.4" x14ac:dyDescent="0.3">
      <c r="B16" s="128" t="str">
        <f>Template!B16</f>
        <v>Ext</v>
      </c>
      <c r="D16" s="43" t="s">
        <v>92</v>
      </c>
      <c r="E16" s="173" t="s">
        <v>213</v>
      </c>
      <c r="F16" s="173"/>
      <c r="G16" s="47"/>
      <c r="H16" s="19"/>
      <c r="I16" s="33"/>
    </row>
    <row r="17" spans="2:9" ht="34.799999999999997" x14ac:dyDescent="0.35">
      <c r="B17" s="128" t="str">
        <f>Template!B17</f>
        <v>Ext</v>
      </c>
      <c r="D17" s="43" t="s">
        <v>93</v>
      </c>
      <c r="E17" s="207" t="s">
        <v>176</v>
      </c>
      <c r="G17" s="48" t="s">
        <v>94</v>
      </c>
      <c r="I17" s="27" t="s">
        <v>95</v>
      </c>
    </row>
    <row r="18" spans="2:9" ht="33.6" x14ac:dyDescent="0.3">
      <c r="B18" s="128" t="str">
        <f>Template!B18</f>
        <v>Ext</v>
      </c>
      <c r="D18" s="43" t="s">
        <v>96</v>
      </c>
      <c r="E18" s="172" t="s">
        <v>214</v>
      </c>
      <c r="F18" s="174"/>
      <c r="I18" s="27" t="s">
        <v>97</v>
      </c>
    </row>
    <row r="19" spans="2:9" ht="17.399999999999999" x14ac:dyDescent="0.35">
      <c r="B19" s="128" t="str">
        <f>Template!B19</f>
        <v>Ext</v>
      </c>
      <c r="D19" s="43" t="s">
        <v>98</v>
      </c>
      <c r="E19" s="172" t="s">
        <v>215</v>
      </c>
      <c r="G19" s="48" t="s">
        <v>99</v>
      </c>
      <c r="I19" s="27" t="s">
        <v>100</v>
      </c>
    </row>
    <row r="20" spans="2:9" ht="17.399999999999999" x14ac:dyDescent="0.35">
      <c r="B20" s="128" t="str">
        <f>Template!B20</f>
        <v>Ext</v>
      </c>
      <c r="D20" s="49"/>
      <c r="G20" s="48"/>
    </row>
    <row r="21" spans="2:9" x14ac:dyDescent="0.25">
      <c r="B21" s="128" t="str">
        <f>Template!B21</f>
        <v>Ext</v>
      </c>
      <c r="D21" s="43" t="s">
        <v>180</v>
      </c>
      <c r="E21" s="130" t="s">
        <v>101</v>
      </c>
      <c r="F21" s="175"/>
      <c r="G21" s="127"/>
      <c r="H21" s="10"/>
      <c r="I21" s="31"/>
    </row>
    <row r="22" spans="2:9" x14ac:dyDescent="0.25">
      <c r="B22" s="128" t="str">
        <f>Template!B22</f>
        <v>Ext</v>
      </c>
      <c r="E22" s="65" t="s">
        <v>102</v>
      </c>
      <c r="F22" s="175"/>
      <c r="G22" s="127"/>
      <c r="H22" s="10"/>
      <c r="I22" s="31"/>
    </row>
    <row r="23" spans="2:9" x14ac:dyDescent="0.3">
      <c r="B23" s="128" t="str">
        <f>Template!B23</f>
        <v>Ext</v>
      </c>
      <c r="E23" s="130" t="s">
        <v>103</v>
      </c>
    </row>
    <row r="24" spans="2:9" x14ac:dyDescent="0.3">
      <c r="B24" s="128" t="str">
        <f>Template!B24</f>
        <v>Ext</v>
      </c>
      <c r="E24" s="130" t="s">
        <v>104</v>
      </c>
    </row>
    <row r="25" spans="2:9" x14ac:dyDescent="0.3">
      <c r="B25" s="128" t="str">
        <f>Template!B25</f>
        <v>Ext</v>
      </c>
      <c r="D25" s="130"/>
      <c r="E25" s="179"/>
    </row>
    <row r="26" spans="2:9" x14ac:dyDescent="0.3">
      <c r="B26" s="128" t="str">
        <f>Template!B26</f>
        <v>Ext</v>
      </c>
      <c r="D26" s="44" t="s">
        <v>105</v>
      </c>
      <c r="E26" s="148"/>
      <c r="F26" s="154"/>
      <c r="G26" s="45" t="s">
        <v>91</v>
      </c>
      <c r="H26" s="18"/>
      <c r="I26" s="30"/>
    </row>
    <row r="27" spans="2:9" x14ac:dyDescent="0.3">
      <c r="B27" s="128" t="str">
        <f>Template!B27</f>
        <v>Ext</v>
      </c>
      <c r="D27" s="50" t="s">
        <v>106</v>
      </c>
      <c r="E27" s="152"/>
      <c r="F27" s="156"/>
      <c r="G27" s="51"/>
      <c r="H27" s="20"/>
      <c r="I27" s="34" t="s">
        <v>46</v>
      </c>
    </row>
    <row r="28" spans="2:9" x14ac:dyDescent="0.3">
      <c r="B28" s="128" t="s">
        <v>47</v>
      </c>
      <c r="D28" s="43" t="s">
        <v>107</v>
      </c>
      <c r="E28" s="161">
        <v>69</v>
      </c>
      <c r="F28" s="171" t="s">
        <v>29</v>
      </c>
      <c r="I28" s="27" t="s">
        <v>109</v>
      </c>
    </row>
    <row r="29" spans="2:9" ht="17.399999999999999" hidden="1" x14ac:dyDescent="0.35">
      <c r="B29" s="128" t="str">
        <f>Template!B29</f>
        <v>Ext</v>
      </c>
      <c r="D29" s="43" t="s">
        <v>110</v>
      </c>
      <c r="E29" s="161"/>
      <c r="F29" s="171" t="s">
        <v>29</v>
      </c>
      <c r="G29" s="48" t="s">
        <v>111</v>
      </c>
    </row>
    <row r="30" spans="2:9" ht="17.399999999999999" x14ac:dyDescent="0.3">
      <c r="B30" s="128" t="s">
        <v>47</v>
      </c>
      <c r="D30" s="43" t="s">
        <v>112</v>
      </c>
      <c r="E30" s="161">
        <v>93</v>
      </c>
      <c r="F30" s="176"/>
    </row>
    <row r="31" spans="2:9" ht="17.399999999999999" x14ac:dyDescent="0.3">
      <c r="B31" s="128" t="str">
        <f>Template!B31</f>
        <v>Ext</v>
      </c>
      <c r="D31" s="53" t="s">
        <v>113</v>
      </c>
      <c r="E31" s="161">
        <v>95</v>
      </c>
      <c r="F31" s="176"/>
    </row>
    <row r="32" spans="2:9" x14ac:dyDescent="0.3">
      <c r="B32" s="128" t="str">
        <f>Template!B32</f>
        <v>Ext</v>
      </c>
      <c r="D32" s="43"/>
      <c r="E32" s="161"/>
    </row>
    <row r="33" spans="2:9" x14ac:dyDescent="0.3">
      <c r="B33" s="128" t="str">
        <f>Template!B33</f>
        <v>Ext</v>
      </c>
      <c r="D33" s="50" t="s">
        <v>114</v>
      </c>
      <c r="E33" s="164"/>
      <c r="F33" s="156"/>
      <c r="G33" s="51"/>
      <c r="H33" s="20"/>
      <c r="I33" s="34" t="s">
        <v>46</v>
      </c>
    </row>
    <row r="34" spans="2:9" x14ac:dyDescent="0.3">
      <c r="B34" s="128" t="str">
        <f>Template!B34</f>
        <v>Ext</v>
      </c>
      <c r="D34" s="43" t="s">
        <v>115</v>
      </c>
      <c r="E34" s="165">
        <v>63</v>
      </c>
      <c r="F34" s="171" t="s">
        <v>29</v>
      </c>
      <c r="I34" s="27" t="s">
        <v>117</v>
      </c>
    </row>
    <row r="35" spans="2:9" x14ac:dyDescent="0.3">
      <c r="B35" s="128" t="str">
        <f>Template!B35</f>
        <v>Ext</v>
      </c>
      <c r="D35" s="43" t="s">
        <v>113</v>
      </c>
      <c r="E35" s="166">
        <v>16600</v>
      </c>
    </row>
    <row r="36" spans="2:9" x14ac:dyDescent="0.3">
      <c r="B36" s="128" t="s">
        <v>47</v>
      </c>
      <c r="D36" s="43" t="s">
        <v>118</v>
      </c>
      <c r="E36" s="166">
        <v>168</v>
      </c>
    </row>
    <row r="37" spans="2:9" x14ac:dyDescent="0.3">
      <c r="B37" s="128" t="str">
        <f>Template!B37</f>
        <v>Ext</v>
      </c>
    </row>
    <row r="38" spans="2:9" x14ac:dyDescent="0.3">
      <c r="B38" s="128" t="str">
        <f>Template!B38</f>
        <v>Ext</v>
      </c>
      <c r="D38" s="50" t="s">
        <v>119</v>
      </c>
      <c r="E38" s="152"/>
      <c r="F38" s="156"/>
      <c r="G38" s="51"/>
      <c r="H38" s="20"/>
      <c r="I38" s="34" t="s">
        <v>46</v>
      </c>
    </row>
    <row r="39" spans="2:9" ht="52.2" hidden="1" x14ac:dyDescent="0.35">
      <c r="B39" s="128" t="s">
        <v>55</v>
      </c>
      <c r="D39" s="43" t="s">
        <v>120</v>
      </c>
      <c r="E39" s="158"/>
      <c r="G39" s="48" t="s">
        <v>121</v>
      </c>
      <c r="I39" s="27" t="s">
        <v>122</v>
      </c>
    </row>
    <row r="40" spans="2:9" ht="52.2" hidden="1" x14ac:dyDescent="0.35">
      <c r="B40" s="128" t="s">
        <v>55</v>
      </c>
      <c r="D40" s="43" t="s">
        <v>123</v>
      </c>
      <c r="E40" s="158"/>
      <c r="G40" s="48" t="s">
        <v>124</v>
      </c>
      <c r="I40" s="27" t="s">
        <v>122</v>
      </c>
    </row>
    <row r="41" spans="2:9" ht="17.399999999999999" hidden="1" x14ac:dyDescent="0.35">
      <c r="B41" s="128" t="s">
        <v>55</v>
      </c>
      <c r="D41" s="43" t="s">
        <v>125</v>
      </c>
      <c r="E41" s="147"/>
      <c r="G41" s="48" t="s">
        <v>126</v>
      </c>
      <c r="H41" s="25"/>
    </row>
    <row r="42" spans="2:9" x14ac:dyDescent="0.3">
      <c r="B42" s="128" t="str">
        <f>Template!B42</f>
        <v>Ext</v>
      </c>
      <c r="D42" s="43" t="s">
        <v>127</v>
      </c>
      <c r="E42" s="161" t="s">
        <v>181</v>
      </c>
      <c r="G42" s="59"/>
    </row>
    <row r="43" spans="2:9" x14ac:dyDescent="0.3">
      <c r="B43" s="128" t="str">
        <f>Template!B43</f>
        <v>Ext</v>
      </c>
      <c r="D43" s="43" t="s">
        <v>128</v>
      </c>
      <c r="E43" s="161" t="s">
        <v>182</v>
      </c>
      <c r="G43" s="59"/>
    </row>
    <row r="44" spans="2:9" x14ac:dyDescent="0.3">
      <c r="B44" s="128" t="str">
        <f>Template!B44</f>
        <v>Ext</v>
      </c>
      <c r="E44" s="147"/>
      <c r="G44" s="59"/>
    </row>
    <row r="45" spans="2:9" x14ac:dyDescent="0.3">
      <c r="B45" s="128" t="str">
        <f>Template!B45</f>
        <v>Ext</v>
      </c>
      <c r="D45" s="44" t="s">
        <v>129</v>
      </c>
      <c r="E45" s="148"/>
      <c r="F45" s="154"/>
      <c r="G45" s="45" t="s">
        <v>91</v>
      </c>
      <c r="H45" s="18"/>
      <c r="I45" s="35"/>
    </row>
    <row r="46" spans="2:9" x14ac:dyDescent="0.3">
      <c r="B46" s="128" t="str">
        <f>Template!B46</f>
        <v>Ext</v>
      </c>
      <c r="D46" s="50" t="s">
        <v>130</v>
      </c>
      <c r="E46" s="152"/>
      <c r="F46" s="156"/>
      <c r="G46" s="51"/>
      <c r="H46" s="20"/>
      <c r="I46" s="34"/>
    </row>
    <row r="47" spans="2:9" ht="34.799999999999997" hidden="1" x14ac:dyDescent="0.35">
      <c r="B47" s="128" t="s">
        <v>55</v>
      </c>
      <c r="D47" s="43" t="s">
        <v>131</v>
      </c>
      <c r="G47" s="48" t="s">
        <v>132</v>
      </c>
      <c r="H47" s="25"/>
      <c r="I47" s="27" t="s">
        <v>133</v>
      </c>
    </row>
    <row r="48" spans="2:9" ht="34.799999999999997" hidden="1" x14ac:dyDescent="0.35">
      <c r="B48" s="128" t="str">
        <f>Template!B48</f>
        <v>Ext</v>
      </c>
      <c r="D48" s="43" t="s">
        <v>134</v>
      </c>
      <c r="G48" s="48" t="s">
        <v>135</v>
      </c>
      <c r="H48" s="25"/>
      <c r="I48" s="27" t="s">
        <v>136</v>
      </c>
    </row>
    <row r="49" spans="2:9" ht="34.799999999999997" x14ac:dyDescent="0.35">
      <c r="B49" s="128" t="str">
        <f>Template!B49</f>
        <v>Ext</v>
      </c>
      <c r="D49" s="43" t="s">
        <v>137</v>
      </c>
      <c r="E49" s="161">
        <f>_xlfn.XLOOKUP(E3,Volumes!B4:B15,Volumes!O4:O15)</f>
        <v>1.7</v>
      </c>
      <c r="F49" s="171" t="s">
        <v>138</v>
      </c>
      <c r="G49" s="48" t="s">
        <v>139</v>
      </c>
      <c r="I49" s="36" t="s">
        <v>140</v>
      </c>
    </row>
    <row r="50" spans="2:9" ht="34.799999999999997" x14ac:dyDescent="0.35">
      <c r="B50" s="128" t="str">
        <f>Template!B50</f>
        <v>Ext</v>
      </c>
      <c r="D50" s="43" t="s">
        <v>141</v>
      </c>
      <c r="E50" s="161" t="s">
        <v>216</v>
      </c>
      <c r="F50" s="171" t="s">
        <v>138</v>
      </c>
      <c r="G50" s="48" t="s">
        <v>142</v>
      </c>
      <c r="H50" s="25"/>
      <c r="I50" s="36" t="s">
        <v>140</v>
      </c>
    </row>
    <row r="51" spans="2:9" ht="17.399999999999999" hidden="1" x14ac:dyDescent="0.35">
      <c r="B51" s="128" t="str">
        <f>Template!B51</f>
        <v>Ext</v>
      </c>
      <c r="D51" s="43" t="s">
        <v>143</v>
      </c>
      <c r="E51" s="161" t="s">
        <v>217</v>
      </c>
      <c r="F51" s="171" t="s">
        <v>138</v>
      </c>
      <c r="G51" s="48" t="s">
        <v>144</v>
      </c>
      <c r="H51" s="25"/>
      <c r="I51" s="36" t="s">
        <v>140</v>
      </c>
    </row>
    <row r="52" spans="2:9" x14ac:dyDescent="0.3">
      <c r="B52" s="128" t="str">
        <f>Template!B52</f>
        <v>Ext</v>
      </c>
      <c r="E52" s="161"/>
      <c r="H52" s="25"/>
    </row>
    <row r="53" spans="2:9" x14ac:dyDescent="0.3">
      <c r="B53" s="128" t="str">
        <f>Template!B53</f>
        <v>Ext</v>
      </c>
      <c r="D53" s="44" t="s">
        <v>145</v>
      </c>
      <c r="E53" s="162"/>
      <c r="F53" s="154"/>
      <c r="G53" s="45" t="s">
        <v>91</v>
      </c>
      <c r="H53" s="37"/>
      <c r="I53" s="30"/>
    </row>
    <row r="54" spans="2:9" ht="17.399999999999999" x14ac:dyDescent="0.35">
      <c r="B54" s="128" t="str">
        <f>Template!B54</f>
        <v>Ext</v>
      </c>
      <c r="D54" s="43" t="s">
        <v>146</v>
      </c>
      <c r="E54" s="168">
        <f>_xlfn.XLOOKUP($E$3,Volumes!B4:B15,Volumes!Q4:Q15)</f>
        <v>23440.200126190473</v>
      </c>
      <c r="F54" s="171" t="s">
        <v>30</v>
      </c>
      <c r="G54" s="48" t="s">
        <v>147</v>
      </c>
      <c r="I54" s="27" t="s">
        <v>148</v>
      </c>
    </row>
    <row r="55" spans="2:9" ht="17.399999999999999" x14ac:dyDescent="0.25">
      <c r="B55" s="128" t="str">
        <f>Template!B55</f>
        <v>Ext</v>
      </c>
      <c r="D55" s="43" t="s">
        <v>149</v>
      </c>
      <c r="E55" s="161">
        <f>_xlfn.XLOOKUP($E$3,Volumes!B4:B15,Volumes!D4:D15)</f>
        <v>16</v>
      </c>
      <c r="F55" s="153" t="s">
        <v>150</v>
      </c>
      <c r="G55" s="150" t="s">
        <v>151</v>
      </c>
    </row>
    <row r="56" spans="2:9" hidden="1" x14ac:dyDescent="0.3">
      <c r="B56" s="128" t="str">
        <f>Template!B56</f>
        <v>Ext</v>
      </c>
      <c r="D56" s="43" t="s">
        <v>152</v>
      </c>
      <c r="E56" s="161"/>
      <c r="H56" s="25"/>
      <c r="I56" s="38"/>
    </row>
    <row r="57" spans="2:9" hidden="1" x14ac:dyDescent="0.3">
      <c r="B57" s="128" t="str">
        <f>Template!B57</f>
        <v>Ext</v>
      </c>
      <c r="D57" s="60" t="s">
        <v>153</v>
      </c>
      <c r="E57" s="169"/>
      <c r="F57" s="181"/>
      <c r="G57" s="51"/>
      <c r="I57" s="39"/>
    </row>
    <row r="58" spans="2:9" ht="17.399999999999999" hidden="1" x14ac:dyDescent="0.35">
      <c r="B58" s="128" t="str">
        <f>Template!B58</f>
        <v>Ext</v>
      </c>
      <c r="D58" s="62" t="s">
        <v>154</v>
      </c>
      <c r="E58" s="161"/>
      <c r="F58" s="171" t="s">
        <v>155</v>
      </c>
      <c r="G58" s="48" t="s">
        <v>156</v>
      </c>
      <c r="I58" s="36" t="s">
        <v>157</v>
      </c>
    </row>
    <row r="59" spans="2:9" ht="17.399999999999999" hidden="1" x14ac:dyDescent="0.35">
      <c r="B59" s="128" t="str">
        <f>Template!B59</f>
        <v>Ext</v>
      </c>
      <c r="D59" s="62" t="s">
        <v>158</v>
      </c>
      <c r="E59" s="161"/>
      <c r="F59" s="171" t="s">
        <v>155</v>
      </c>
      <c r="G59" s="48" t="s">
        <v>156</v>
      </c>
      <c r="I59" s="36" t="s">
        <v>157</v>
      </c>
    </row>
    <row r="60" spans="2:9" ht="17.399999999999999" hidden="1" x14ac:dyDescent="0.35">
      <c r="B60" s="128" t="str">
        <f>Template!B60</f>
        <v>Ext</v>
      </c>
      <c r="D60" s="62" t="s">
        <v>159</v>
      </c>
      <c r="E60" s="161"/>
      <c r="F60" s="171" t="s">
        <v>160</v>
      </c>
      <c r="G60" s="48" t="s">
        <v>156</v>
      </c>
      <c r="I60" s="36" t="s">
        <v>157</v>
      </c>
    </row>
    <row r="61" spans="2:9" x14ac:dyDescent="0.3">
      <c r="B61" s="128" t="str">
        <f>Template!B61</f>
        <v>Ext</v>
      </c>
      <c r="E61" s="161"/>
      <c r="I61" s="36"/>
    </row>
    <row r="62" spans="2:9" x14ac:dyDescent="0.3">
      <c r="B62" s="128" t="str">
        <f>Template!B62</f>
        <v>Ext</v>
      </c>
      <c r="D62" s="66" t="s">
        <v>161</v>
      </c>
      <c r="E62" s="162"/>
      <c r="F62" s="154"/>
      <c r="G62" s="45" t="s">
        <v>91</v>
      </c>
      <c r="H62" s="18"/>
      <c r="I62" s="30"/>
    </row>
    <row r="63" spans="2:9" ht="17.399999999999999" hidden="1" x14ac:dyDescent="0.35">
      <c r="B63" s="128" t="str">
        <f>Template!B63</f>
        <v>Ext</v>
      </c>
      <c r="D63" s="43" t="s">
        <v>162</v>
      </c>
      <c r="E63" s="161">
        <f>_xlfn.XLOOKUP($E$3,Volumes!B4:B15,Volumes!E4:E15)</f>
        <v>59.999999999999993</v>
      </c>
      <c r="F63" s="171" t="s">
        <v>150</v>
      </c>
      <c r="G63" s="48" t="s">
        <v>126</v>
      </c>
      <c r="H63" s="25"/>
      <c r="I63" s="36" t="s">
        <v>140</v>
      </c>
    </row>
    <row r="64" spans="2:9" ht="17.399999999999999" hidden="1" x14ac:dyDescent="0.35">
      <c r="B64" s="128" t="str">
        <f>Template!B64</f>
        <v>Ext</v>
      </c>
      <c r="D64" s="43" t="s">
        <v>163</v>
      </c>
      <c r="E64" s="161">
        <f>_xlfn.XLOOKUP($E$3,Volumes!B4:B15,Volumes!F4:F15)</f>
        <v>14.2</v>
      </c>
      <c r="F64" s="171" t="s">
        <v>150</v>
      </c>
      <c r="G64" s="48" t="s">
        <v>126</v>
      </c>
      <c r="I64" s="36" t="s">
        <v>140</v>
      </c>
    </row>
    <row r="65" spans="2:9" ht="17.399999999999999" hidden="1" x14ac:dyDescent="0.35">
      <c r="B65" s="128" t="str">
        <f>Template!B65</f>
        <v>Ext</v>
      </c>
      <c r="D65" s="43" t="s">
        <v>164</v>
      </c>
      <c r="E65" s="161">
        <f>_xlfn.XLOOKUP($E$3,Volumes!B4:B15,Volumes!G4:G15)</f>
        <v>0</v>
      </c>
      <c r="F65" s="171" t="s">
        <v>25</v>
      </c>
      <c r="G65" s="48" t="s">
        <v>126</v>
      </c>
      <c r="I65" s="36" t="s">
        <v>140</v>
      </c>
    </row>
    <row r="66" spans="2:9" ht="17.399999999999999" hidden="1" x14ac:dyDescent="0.35">
      <c r="B66" s="128" t="str">
        <f>Template!B66</f>
        <v>Ext</v>
      </c>
      <c r="D66" s="43" t="s">
        <v>165</v>
      </c>
      <c r="E66" s="145">
        <f>E63/(E64+E65)</f>
        <v>4.225352112676056</v>
      </c>
      <c r="G66" s="48" t="s">
        <v>126</v>
      </c>
      <c r="H66" s="25"/>
      <c r="I66" s="40" t="s">
        <v>166</v>
      </c>
    </row>
    <row r="67" spans="2:9" hidden="1" x14ac:dyDescent="0.3">
      <c r="B67" s="128" t="str">
        <f>Template!B67</f>
        <v>Ext</v>
      </c>
      <c r="D67" s="43" t="s">
        <v>167</v>
      </c>
      <c r="E67" s="161"/>
      <c r="H67" s="25"/>
      <c r="I67" s="40"/>
    </row>
    <row r="68" spans="2:9" ht="17.399999999999999" x14ac:dyDescent="0.35">
      <c r="B68" s="128" t="str">
        <f>Template!B68</f>
        <v>Ext</v>
      </c>
      <c r="D68" s="64" t="s">
        <v>168</v>
      </c>
      <c r="E68" s="161">
        <f>_xlfn.XLOOKUP($E$3,Volumes!B4:B15,Volumes!H4:H15)</f>
        <v>23</v>
      </c>
      <c r="F68" s="171" t="s">
        <v>169</v>
      </c>
      <c r="G68" s="48" t="s">
        <v>170</v>
      </c>
      <c r="H68" s="25"/>
      <c r="I68" s="36" t="s">
        <v>140</v>
      </c>
    </row>
    <row r="69" spans="2:9" ht="34.799999999999997" hidden="1" x14ac:dyDescent="0.35">
      <c r="B69" s="128" t="str">
        <f>Template!B69</f>
        <v>Ext</v>
      </c>
      <c r="D69" s="43" t="s">
        <v>171</v>
      </c>
      <c r="E69" s="161"/>
      <c r="G69" s="48" t="s">
        <v>172</v>
      </c>
      <c r="H69" s="25"/>
      <c r="I69" s="36" t="s">
        <v>140</v>
      </c>
    </row>
    <row r="70" spans="2:9" x14ac:dyDescent="0.3">
      <c r="B70" s="128" t="str">
        <f>Template!B70</f>
        <v>Ext</v>
      </c>
      <c r="D70" s="43" t="s">
        <v>53</v>
      </c>
      <c r="E70" s="161" t="str">
        <f>E4</f>
        <v>December 2024 - December 2025</v>
      </c>
    </row>
    <row r="71" spans="2:9" x14ac:dyDescent="0.3">
      <c r="B71" s="129"/>
      <c r="D71" s="43"/>
      <c r="E71" s="180"/>
      <c r="I71" s="27" t="s">
        <v>173</v>
      </c>
    </row>
    <row r="72" spans="2:9" x14ac:dyDescent="0.3">
      <c r="B72" s="8"/>
      <c r="D72" s="44" t="s">
        <v>185</v>
      </c>
      <c r="E72" s="162"/>
      <c r="F72" s="154"/>
      <c r="G72" s="45"/>
    </row>
    <row r="73" spans="2:9" x14ac:dyDescent="0.3">
      <c r="B73" s="8"/>
    </row>
    <row r="74" spans="2:9" x14ac:dyDescent="0.3">
      <c r="B74" s="8"/>
    </row>
    <row r="75" spans="2:9" x14ac:dyDescent="0.3">
      <c r="B75" s="8"/>
    </row>
    <row r="76" spans="2:9" x14ac:dyDescent="0.3">
      <c r="B76" s="8"/>
    </row>
    <row r="77" spans="2:9" x14ac:dyDescent="0.3">
      <c r="B77" s="8"/>
    </row>
    <row r="78" spans="2:9" x14ac:dyDescent="0.3">
      <c r="B78" s="8"/>
      <c r="E78"/>
    </row>
    <row r="79" spans="2:9" x14ac:dyDescent="0.3">
      <c r="B79" s="8"/>
    </row>
    <row r="80" spans="2:9" x14ac:dyDescent="0.3">
      <c r="B80" s="8"/>
    </row>
    <row r="81" spans="2:2" x14ac:dyDescent="0.3">
      <c r="B81" s="8"/>
    </row>
    <row r="82" spans="2:2" x14ac:dyDescent="0.3">
      <c r="B82" s="8"/>
    </row>
    <row r="83" spans="2:2" x14ac:dyDescent="0.3">
      <c r="B83" s="8"/>
    </row>
    <row r="84" spans="2:2" x14ac:dyDescent="0.3">
      <c r="B84" s="8"/>
    </row>
    <row r="85" spans="2:2" x14ac:dyDescent="0.3">
      <c r="B85" s="8"/>
    </row>
    <row r="86" spans="2:2" x14ac:dyDescent="0.3">
      <c r="B86" s="8"/>
    </row>
    <row r="87" spans="2:2" x14ac:dyDescent="0.3">
      <c r="B87" s="8"/>
    </row>
    <row r="112" spans="11:11" ht="17.399999999999999" thickBot="1" x14ac:dyDescent="0.35">
      <c r="K112" s="188" t="s">
        <v>186</v>
      </c>
    </row>
    <row r="113" spans="11:32" x14ac:dyDescent="0.3">
      <c r="K113" s="197"/>
      <c r="L113" s="197"/>
      <c r="M113" s="258">
        <v>2024</v>
      </c>
      <c r="N113" s="259"/>
      <c r="O113" s="259"/>
      <c r="P113" s="263">
        <v>2025</v>
      </c>
      <c r="Q113" s="264"/>
      <c r="R113" s="264"/>
      <c r="S113" s="264"/>
      <c r="T113" s="264"/>
      <c r="U113" s="264"/>
      <c r="V113" s="264"/>
      <c r="W113" s="264"/>
      <c r="X113" s="264"/>
      <c r="Y113" s="264"/>
      <c r="Z113" s="264"/>
      <c r="AA113" s="265"/>
      <c r="AB113" s="184"/>
      <c r="AC113" s="184"/>
    </row>
    <row r="114" spans="11:32" ht="17.399999999999999" thickBot="1" x14ac:dyDescent="0.35">
      <c r="K114" s="197"/>
      <c r="L114" s="197"/>
      <c r="M114" s="4" t="s">
        <v>56</v>
      </c>
      <c r="N114" s="5" t="s">
        <v>57</v>
      </c>
      <c r="O114" s="79" t="s">
        <v>58</v>
      </c>
      <c r="P114" s="4" t="s">
        <v>59</v>
      </c>
      <c r="Q114" s="5" t="s">
        <v>60</v>
      </c>
      <c r="R114" s="5" t="s">
        <v>61</v>
      </c>
      <c r="S114" s="5" t="s">
        <v>62</v>
      </c>
      <c r="T114" s="5" t="s">
        <v>63</v>
      </c>
      <c r="U114" s="5" t="s">
        <v>64</v>
      </c>
      <c r="V114" s="5" t="s">
        <v>65</v>
      </c>
      <c r="W114" s="5" t="s">
        <v>66</v>
      </c>
      <c r="X114" s="5" t="s">
        <v>67</v>
      </c>
      <c r="Y114" s="5" t="s">
        <v>68</v>
      </c>
      <c r="Z114" s="5" t="s">
        <v>69</v>
      </c>
      <c r="AA114" s="6" t="s">
        <v>58</v>
      </c>
      <c r="AB114" s="185"/>
      <c r="AC114" s="185"/>
    </row>
    <row r="115" spans="11:32" x14ac:dyDescent="0.3">
      <c r="K115" s="256" t="s">
        <v>72</v>
      </c>
      <c r="L115" s="256"/>
      <c r="M115" s="195"/>
      <c r="N115" s="103"/>
      <c r="O115" s="196"/>
      <c r="P115" s="198"/>
      <c r="Q115" s="201"/>
      <c r="R115" s="201"/>
      <c r="S115" s="201"/>
      <c r="T115" s="103"/>
      <c r="U115" s="104"/>
      <c r="V115" s="104"/>
      <c r="W115" s="104"/>
      <c r="X115" s="104"/>
      <c r="Y115" s="104"/>
      <c r="Z115" s="104"/>
      <c r="AA115" s="105"/>
      <c r="AB115" s="186"/>
      <c r="AC115" s="186"/>
    </row>
    <row r="116" spans="11:32" x14ac:dyDescent="0.3">
      <c r="K116" s="256" t="s">
        <v>75</v>
      </c>
      <c r="L116" s="256"/>
      <c r="M116" s="73"/>
      <c r="N116" s="72"/>
      <c r="O116" s="80"/>
      <c r="P116" s="106"/>
      <c r="Q116" s="100"/>
      <c r="R116" s="100"/>
      <c r="S116" s="202"/>
      <c r="T116" s="72"/>
      <c r="U116" s="71"/>
      <c r="V116" s="71"/>
      <c r="W116" s="71"/>
      <c r="X116" s="71"/>
      <c r="Y116" s="71"/>
      <c r="Z116" s="71"/>
      <c r="AA116" s="74"/>
      <c r="AB116" s="187"/>
      <c r="AC116" s="186"/>
    </row>
    <row r="117" spans="11:32" ht="17.399999999999999" thickBot="1" x14ac:dyDescent="0.35">
      <c r="K117" s="256" t="s">
        <v>78</v>
      </c>
      <c r="L117" s="256"/>
      <c r="M117" s="75"/>
      <c r="N117" s="76"/>
      <c r="O117" s="81"/>
      <c r="P117" s="107"/>
      <c r="Q117" s="108"/>
      <c r="R117" s="108"/>
      <c r="S117" s="203"/>
      <c r="T117" s="76"/>
      <c r="U117" s="77"/>
      <c r="V117" s="77"/>
      <c r="W117" s="77"/>
      <c r="X117" s="77"/>
      <c r="Y117" s="77"/>
      <c r="Z117" s="77"/>
      <c r="AA117" s="78"/>
      <c r="AB117" s="186"/>
      <c r="AC117" s="186"/>
    </row>
    <row r="118" spans="11:32" x14ac:dyDescent="0.3">
      <c r="M118" s="25" t="s">
        <v>187</v>
      </c>
    </row>
    <row r="119" spans="11:32" x14ac:dyDescent="0.3">
      <c r="M119" s="25"/>
    </row>
    <row r="120" spans="11:32" ht="17.399999999999999" thickBot="1" x14ac:dyDescent="0.35">
      <c r="K120" s="188" t="s">
        <v>188</v>
      </c>
    </row>
    <row r="121" spans="11:32" ht="17.399999999999999" thickBot="1" x14ac:dyDescent="0.35">
      <c r="M121" s="189">
        <v>0.20833333333333334</v>
      </c>
      <c r="N121" s="190">
        <v>0.25</v>
      </c>
      <c r="O121" s="190">
        <v>0.29166666666666669</v>
      </c>
      <c r="P121" s="190">
        <v>0.33333333333333331</v>
      </c>
      <c r="Q121" s="190">
        <v>0.375</v>
      </c>
      <c r="R121" s="190">
        <v>0.41666666666666669</v>
      </c>
      <c r="S121" s="190">
        <v>0.45833333333333331</v>
      </c>
      <c r="T121" s="190">
        <v>0.5</v>
      </c>
      <c r="U121" s="190">
        <v>0.54166666666666663</v>
      </c>
      <c r="V121" s="190">
        <v>0.58333333333333337</v>
      </c>
      <c r="W121" s="190">
        <v>0.625</v>
      </c>
      <c r="X121" s="190">
        <v>0.66666666666666663</v>
      </c>
      <c r="Y121" s="190">
        <v>0.70833333333333337</v>
      </c>
      <c r="Z121" s="190">
        <v>0.75</v>
      </c>
      <c r="AA121" s="190">
        <v>0.79166666666666663</v>
      </c>
      <c r="AB121" s="190">
        <v>0.83333333333333337</v>
      </c>
      <c r="AC121" s="190">
        <v>0.875</v>
      </c>
      <c r="AD121" s="190">
        <v>0.91666666666666663</v>
      </c>
      <c r="AE121" s="190">
        <v>0.95833333333333337</v>
      </c>
      <c r="AF121" s="191">
        <v>1</v>
      </c>
    </row>
    <row r="122" spans="11:32" x14ac:dyDescent="0.3">
      <c r="L122" s="183" t="s">
        <v>71</v>
      </c>
      <c r="M122" s="192"/>
      <c r="N122" s="193"/>
      <c r="O122" s="194"/>
      <c r="P122" s="194"/>
      <c r="Q122" s="194"/>
      <c r="R122" s="104"/>
      <c r="S122" s="104"/>
      <c r="T122" s="104"/>
      <c r="U122" s="104"/>
      <c r="V122" s="194"/>
      <c r="W122" s="194"/>
      <c r="X122" s="194"/>
      <c r="Y122" s="194"/>
      <c r="Z122" s="104"/>
      <c r="AA122" s="104"/>
      <c r="AB122" s="104"/>
      <c r="AC122" s="104"/>
      <c r="AD122" s="104"/>
      <c r="AE122" s="104"/>
      <c r="AF122" s="105"/>
    </row>
    <row r="123" spans="11:32" x14ac:dyDescent="0.3">
      <c r="L123" s="183" t="s">
        <v>73</v>
      </c>
      <c r="M123" s="111"/>
      <c r="N123" s="86"/>
      <c r="O123" s="109"/>
      <c r="P123" s="109"/>
      <c r="Q123" s="109"/>
      <c r="R123" s="109"/>
      <c r="S123" s="109"/>
      <c r="T123" s="71"/>
      <c r="U123" s="109"/>
      <c r="V123" s="109"/>
      <c r="W123" s="109"/>
      <c r="X123" s="109"/>
      <c r="Y123" s="109"/>
      <c r="Z123" s="71"/>
      <c r="AA123" s="71"/>
      <c r="AB123" s="71"/>
      <c r="AC123" s="71"/>
      <c r="AD123" s="71"/>
      <c r="AE123" s="71"/>
      <c r="AF123" s="74"/>
    </row>
    <row r="124" spans="11:32" x14ac:dyDescent="0.3">
      <c r="L124" s="183" t="s">
        <v>76</v>
      </c>
      <c r="M124" s="111"/>
      <c r="N124" s="86"/>
      <c r="O124" s="109"/>
      <c r="P124" s="109"/>
      <c r="Q124" s="109"/>
      <c r="R124" s="109"/>
      <c r="S124" s="109"/>
      <c r="T124" s="109"/>
      <c r="U124" s="109"/>
      <c r="V124" s="109"/>
      <c r="W124" s="109"/>
      <c r="X124" s="109"/>
      <c r="Y124" s="109"/>
      <c r="Z124" s="71"/>
      <c r="AA124" s="71"/>
      <c r="AB124" s="71"/>
      <c r="AC124" s="71"/>
      <c r="AD124" s="71"/>
      <c r="AE124" s="71"/>
      <c r="AF124" s="74"/>
    </row>
    <row r="125" spans="11:32" x14ac:dyDescent="0.3">
      <c r="L125" s="183" t="s">
        <v>80</v>
      </c>
      <c r="M125" s="111"/>
      <c r="N125" s="86"/>
      <c r="O125" s="71"/>
      <c r="P125" s="71"/>
      <c r="Q125" s="109"/>
      <c r="R125" s="109"/>
      <c r="S125" s="109"/>
      <c r="T125" s="109"/>
      <c r="U125" s="109"/>
      <c r="V125" s="71"/>
      <c r="W125" s="71"/>
      <c r="X125" s="109"/>
      <c r="Y125" s="109"/>
      <c r="Z125" s="71"/>
      <c r="AA125" s="71"/>
      <c r="AB125" s="71"/>
      <c r="AC125" s="71"/>
      <c r="AD125" s="71"/>
      <c r="AE125" s="71"/>
      <c r="AF125" s="74"/>
    </row>
    <row r="126" spans="11:32" x14ac:dyDescent="0.3">
      <c r="L126" s="183" t="s">
        <v>82</v>
      </c>
      <c r="M126" s="111"/>
      <c r="N126" s="86"/>
      <c r="O126" s="71"/>
      <c r="P126" s="71"/>
      <c r="Q126" s="89"/>
      <c r="R126" s="71"/>
      <c r="S126" s="71"/>
      <c r="T126" s="71"/>
      <c r="U126" s="71"/>
      <c r="V126" s="71"/>
      <c r="W126" s="71"/>
      <c r="X126" s="71"/>
      <c r="Y126" s="71"/>
      <c r="Z126" s="71"/>
      <c r="AA126" s="71"/>
      <c r="AB126" s="71"/>
      <c r="AC126" s="71"/>
      <c r="AD126" s="71"/>
      <c r="AE126" s="71"/>
      <c r="AF126" s="74"/>
    </row>
    <row r="127" spans="11:32" x14ac:dyDescent="0.3">
      <c r="L127" s="183" t="s">
        <v>84</v>
      </c>
      <c r="M127" s="111"/>
      <c r="N127" s="86"/>
      <c r="O127" s="71"/>
      <c r="P127" s="71"/>
      <c r="Q127" s="89"/>
      <c r="R127" s="71"/>
      <c r="S127" s="71"/>
      <c r="T127" s="71"/>
      <c r="U127" s="71"/>
      <c r="V127" s="71"/>
      <c r="W127" s="71"/>
      <c r="X127" s="71"/>
      <c r="Y127" s="71"/>
      <c r="Z127" s="71"/>
      <c r="AA127" s="71"/>
      <c r="AB127" s="71"/>
      <c r="AC127" s="71"/>
      <c r="AD127" s="71"/>
      <c r="AE127" s="71"/>
      <c r="AF127" s="74"/>
    </row>
    <row r="128" spans="11:32" ht="17.399999999999999" thickBot="1" x14ac:dyDescent="0.35">
      <c r="L128" s="183" t="s">
        <v>87</v>
      </c>
      <c r="M128" s="113"/>
      <c r="N128" s="114"/>
      <c r="O128" s="77"/>
      <c r="P128" s="77"/>
      <c r="Q128" s="115"/>
      <c r="R128" s="77"/>
      <c r="S128" s="116"/>
      <c r="T128" s="77"/>
      <c r="U128" s="77"/>
      <c r="V128" s="77"/>
      <c r="W128" s="77"/>
      <c r="X128" s="77"/>
      <c r="Y128" s="77"/>
      <c r="Z128" s="77"/>
      <c r="AA128" s="77"/>
      <c r="AB128" s="77"/>
      <c r="AC128" s="77"/>
      <c r="AD128" s="77"/>
      <c r="AE128" s="77"/>
      <c r="AF128" s="78"/>
    </row>
    <row r="129" spans="11:11" x14ac:dyDescent="0.3">
      <c r="K129" s="182"/>
    </row>
  </sheetData>
  <autoFilter ref="B3:G70" xr:uid="{9F56DAE1-F74E-4EB0-9AD7-0C0994EFD48B}">
    <filterColumn colId="0">
      <filters>
        <filter val="0"/>
        <filter val="Ext"/>
      </filters>
    </filterColumn>
  </autoFilter>
  <mergeCells count="5">
    <mergeCell ref="M113:O113"/>
    <mergeCell ref="P113:AA113"/>
    <mergeCell ref="K115:L115"/>
    <mergeCell ref="K116:L116"/>
    <mergeCell ref="K117:L117"/>
  </mergeCells>
  <dataValidations count="5">
    <dataValidation type="list" allowBlank="1" showInputMessage="1" showErrorMessage="1" sqref="E3" xr:uid="{037CA952-D0EE-4408-945C-2C5432C0D187}">
      <formula1>"Damplein, Muizen, Aalst Noord, Bornem, Wezembeek, Gent st-kruiswinkel, Gistel, Koekelare, Jabbeke, Stene, Grimbergen, Wondelgem"</formula1>
    </dataValidation>
    <dataValidation type="list" allowBlank="1" showInputMessage="1" showErrorMessage="1" sqref="E41" xr:uid="{FB58FE1C-448F-49E6-AA77-B51B01F5CA1A}">
      <formula1>"EV, laadpalen, industrie, Warmtepomp, WKK, Zonnepanelen, Wind"</formula1>
    </dataValidation>
    <dataValidation type="list" allowBlank="1" showInputMessage="1" showErrorMessage="1" sqref="E43" xr:uid="{B7942067-4D9E-4EE2-B592-AEC7D1D56904}">
      <formula1>"Netto afname reductie, Netto injectie verhoging"</formula1>
    </dataValidation>
    <dataValidation type="list" allowBlank="1" showInputMessage="1" showErrorMessage="1" sqref="E42" xr:uid="{BF940A48-9FFC-4578-BC61-3C0D1A506D54}">
      <formula1>"Investeringsuitstel, Markttest"</formula1>
    </dataValidation>
    <dataValidation type="list" allowBlank="1" showInputMessage="1" showErrorMessage="1" sqref="B3:B71" xr:uid="{D1CB07CC-15EE-4D63-BCAB-EC42F662A25F}">
      <formula1>#REF!</formula1>
    </dataValidation>
  </dataValidations>
  <hyperlinks>
    <hyperlink ref="I49" r:id="rId1" display="../../../../../../../:x:/s/PRJ00108/Ec0kb12Q7J9JrhsZ9aRzWJABJX7ltJsNFGuKWvirnS2Sfw?e=JzhxnL" xr:uid="{9E105A21-13FA-4DA3-9AD3-88B85633B753}"/>
    <hyperlink ref="I50" r:id="rId2" display="../../../../../../../:x:/s/PRJ00108/Ec0kb12Q7J9JrhsZ9aRzWJABJX7ltJsNFGuKWvirnS2Sfw?e=JzhxnL" xr:uid="{299301A2-6DF2-4141-BF6D-6358A0257A52}"/>
    <hyperlink ref="I51" r:id="rId3" display="../../../../../../../:x:/s/PRJ00108/Ec0kb12Q7J9JrhsZ9aRzWJABJX7ltJsNFGuKWvirnS2Sfw?e=JzhxnL" xr:uid="{FFD5FF6A-4A65-4643-9FAC-EAD127C2F8E7}"/>
    <hyperlink ref="I63" r:id="rId4" display="../../../../../../../:x:/s/PRJ00108/Ec0kb12Q7J9JrhsZ9aRzWJABJX7ltJsNFGuKWvirnS2Sfw?e=JzhxnL" xr:uid="{C90BCDD2-3E4F-4018-906E-E3DD1E16F463}"/>
    <hyperlink ref="I64" r:id="rId5" display="../../../../../../../:x:/s/PRJ00108/Ec0kb12Q7J9JrhsZ9aRzWJABJX7ltJsNFGuKWvirnS2Sfw?e=JzhxnL" xr:uid="{1B52D664-6174-4EB3-A134-94BAB88F28A2}"/>
    <hyperlink ref="I65" r:id="rId6" display="../../../../../../../:x:/s/PRJ00108/Ec0kb12Q7J9JrhsZ9aRzWJABJX7ltJsNFGuKWvirnS2Sfw?e=JzhxnL" xr:uid="{481DB5A1-D476-4DED-BDBB-AF133E255A14}"/>
    <hyperlink ref="I68" r:id="rId7" display="../../../../../../../:x:/s/PRJ00108/Ec0kb12Q7J9JrhsZ9aRzWJABJX7ltJsNFGuKWvirnS2Sfw?e=JzhxnL" xr:uid="{06B71C98-605E-41D1-A1C4-1E60E4A4A4EB}"/>
    <hyperlink ref="I69" r:id="rId8" display="../../../../../../../:x:/s/PRJ00108/Ec0kb12Q7J9JrhsZ9aRzWJABJX7ltJsNFGuKWvirnS2Sfw?e=JzhxnL" xr:uid="{D655A59F-E52A-401C-BD5A-9C58344FE3C0}"/>
    <hyperlink ref="I58" r:id="rId9" display="../../../../../../../:x:/s/PRJ00108/ERRi7v_s8rlHg22g-tBA_1YB63PVX33jcC0OmHZxqjB2ig?e=mZcimm" xr:uid="{F97052FB-122E-4A78-9530-13C32C2261E8}"/>
    <hyperlink ref="I59" r:id="rId10" display="../../../../../../../:x:/s/PRJ00108/ERRi7v_s8rlHg22g-tBA_1YB63PVX33jcC0OmHZxqjB2ig?e=mZcimm" xr:uid="{E1690A5E-3FD3-4F13-9A85-9A4A88426F66}"/>
    <hyperlink ref="I60" r:id="rId11" display="../../../../../../../:x:/s/PRJ00108/ERRi7v_s8rlHg22g-tBA_1YB63PVX33jcC0OmHZxqjB2ig?e=mZcimm" xr:uid="{82EE442D-89C9-4155-94B7-B4B954A9F75A}"/>
    <hyperlink ref="E17" r:id="rId12" display="https://portal.nodesmarket.com/onboarding/tenders?orderBy=openTo&amp;orderByDirection=asc&amp;map-bounds=51.21783436555637,3.1026077270507817,51.08301990567969,2.7840042114257812&amp;tab=constraint-areas" xr:uid="{4A544245-6825-4B4B-902F-713CD69D6CFD}"/>
  </hyperlinks>
  <pageMargins left="0.7" right="0.7" top="0.75" bottom="0.75" header="0.3" footer="0.3"/>
  <pageSetup paperSize="9" scale="36" orientation="portrait" r:id="rId13"/>
  <headerFooter>
    <oddHeader>&amp;C&amp;"Calibri"&amp;10&amp;K000000 Fluvius - Intern&amp;1#_x000D_</oddHeader>
  </headerFooter>
  <drawing r:id="rId14"/>
  <legacyDrawing r:id="rId1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E8C53-1574-4A8B-94ED-25A83101A808}">
  <sheetPr filterMode="1"/>
  <dimension ref="B1:AF131"/>
  <sheetViews>
    <sheetView view="pageBreakPreview" topLeftCell="A26" zoomScale="60" zoomScaleNormal="100" workbookViewId="0">
      <selection activeCell="G83" sqref="G83"/>
    </sheetView>
  </sheetViews>
  <sheetFormatPr defaultRowHeight="16.8" x14ac:dyDescent="0.3"/>
  <cols>
    <col min="1" max="1" width="4.33203125" customWidth="1"/>
    <col min="2" max="2" width="10" style="9" customWidth="1"/>
    <col min="3" max="3" width="2.109375" customWidth="1"/>
    <col min="4" max="4" width="54.6640625" style="41" customWidth="1"/>
    <col min="5" max="5" width="100.6640625" style="172" customWidth="1"/>
    <col min="6" max="6" width="11.6640625" style="171" customWidth="1"/>
    <col min="7" max="7" width="71.6640625" style="42" customWidth="1"/>
    <col min="8" max="8" width="2" customWidth="1"/>
    <col min="9" max="9" width="24.109375" style="27" customWidth="1"/>
  </cols>
  <sheetData>
    <row r="1" spans="2:9" ht="26.4" x14ac:dyDescent="0.25">
      <c r="B1" s="28" t="s">
        <v>44</v>
      </c>
      <c r="D1" s="131" t="s">
        <v>45</v>
      </c>
      <c r="E1" s="131"/>
      <c r="F1" s="131"/>
      <c r="G1" s="131"/>
      <c r="I1" s="29" t="s">
        <v>46</v>
      </c>
    </row>
    <row r="2" spans="2:9" ht="80.25" customHeight="1" x14ac:dyDescent="0.3">
      <c r="B2" s="26"/>
    </row>
    <row r="3" spans="2:9" x14ac:dyDescent="0.3">
      <c r="B3" s="128" t="str">
        <f>Template!B3</f>
        <v>Ext</v>
      </c>
      <c r="D3" s="43" t="s">
        <v>48</v>
      </c>
      <c r="E3" s="172" t="s">
        <v>218</v>
      </c>
    </row>
    <row r="4" spans="2:9" x14ac:dyDescent="0.3">
      <c r="B4" s="128" t="str">
        <f>Template!B4</f>
        <v>Ext</v>
      </c>
      <c r="D4" s="43" t="s">
        <v>53</v>
      </c>
      <c r="E4" s="172" t="s">
        <v>54</v>
      </c>
    </row>
    <row r="5" spans="2:9" x14ac:dyDescent="0.3">
      <c r="B5" s="128" t="str">
        <f>Template!B5</f>
        <v>Ext</v>
      </c>
    </row>
    <row r="6" spans="2:9" x14ac:dyDescent="0.3">
      <c r="B6" s="128" t="str">
        <f>Template!B6</f>
        <v>Ext</v>
      </c>
      <c r="D6" s="44" t="s">
        <v>74</v>
      </c>
      <c r="E6" s="148"/>
      <c r="F6" s="154"/>
      <c r="G6" s="45"/>
      <c r="H6" s="18"/>
      <c r="I6" s="30"/>
    </row>
    <row r="7" spans="2:9" ht="17.25" customHeight="1" x14ac:dyDescent="0.25">
      <c r="B7" s="128" t="str">
        <f>Template!B7</f>
        <v>Ext</v>
      </c>
      <c r="D7" s="43" t="s">
        <v>74</v>
      </c>
      <c r="E7" s="65" t="s">
        <v>77</v>
      </c>
      <c r="F7" s="172"/>
      <c r="G7" s="41"/>
      <c r="H7" s="11"/>
      <c r="I7" s="31"/>
    </row>
    <row r="8" spans="2:9" x14ac:dyDescent="0.25">
      <c r="B8" s="128" t="str">
        <f>Template!B8</f>
        <v>Ext</v>
      </c>
      <c r="E8" s="65" t="s">
        <v>81</v>
      </c>
      <c r="F8" s="172"/>
      <c r="G8" s="41"/>
      <c r="H8" s="11"/>
      <c r="I8" s="31"/>
    </row>
    <row r="9" spans="2:9" x14ac:dyDescent="0.25">
      <c r="B9" s="128" t="str">
        <f>Template!B9</f>
        <v>Ext</v>
      </c>
      <c r="E9" s="67" t="s">
        <v>83</v>
      </c>
      <c r="F9" s="172"/>
      <c r="G9" s="41"/>
      <c r="H9" s="11"/>
      <c r="I9" s="31"/>
    </row>
    <row r="10" spans="2:9" x14ac:dyDescent="0.25">
      <c r="B10" s="128" t="str">
        <f>Template!B10</f>
        <v>Ext</v>
      </c>
      <c r="E10" s="65" t="s">
        <v>85</v>
      </c>
      <c r="F10" s="172"/>
      <c r="G10" s="41"/>
      <c r="H10" s="11"/>
      <c r="I10" s="31"/>
    </row>
    <row r="11" spans="2:9" ht="18" customHeight="1" x14ac:dyDescent="0.25">
      <c r="B11" s="128" t="str">
        <f>Template!B11</f>
        <v>Ext</v>
      </c>
      <c r="E11" s="65" t="s">
        <v>88</v>
      </c>
      <c r="F11" s="172"/>
      <c r="G11" s="41"/>
      <c r="H11" s="11"/>
      <c r="I11" s="31"/>
    </row>
    <row r="12" spans="2:9" ht="18" customHeight="1" x14ac:dyDescent="0.25">
      <c r="B12" s="128" t="str">
        <f>Template!B12</f>
        <v>Ext</v>
      </c>
      <c r="E12" s="65" t="s">
        <v>89</v>
      </c>
      <c r="F12" s="172"/>
      <c r="G12" s="41"/>
      <c r="H12" s="11"/>
      <c r="I12" s="31"/>
    </row>
    <row r="13" spans="2:9" ht="27" customHeight="1" x14ac:dyDescent="0.25">
      <c r="B13" s="128" t="str">
        <f>Template!B13</f>
        <v>Ext</v>
      </c>
      <c r="E13" s="65" t="s">
        <v>90</v>
      </c>
      <c r="F13" s="172"/>
      <c r="G13" s="41"/>
      <c r="H13" s="11"/>
      <c r="I13" s="31"/>
    </row>
    <row r="14" spans="2:9" x14ac:dyDescent="0.3">
      <c r="B14" s="128" t="str">
        <f>Template!B14</f>
        <v>Ext</v>
      </c>
    </row>
    <row r="15" spans="2:9" x14ac:dyDescent="0.3">
      <c r="B15" s="128" t="str">
        <f>Template!B15</f>
        <v>Ext</v>
      </c>
      <c r="D15" s="44" t="str">
        <f xml:space="preserve"> "Basisinformatie " &amp; E3</f>
        <v>Basisinformatie Grimbergen</v>
      </c>
      <c r="E15" s="148"/>
      <c r="F15" s="154"/>
      <c r="G15" s="45" t="s">
        <v>91</v>
      </c>
      <c r="H15" s="18"/>
      <c r="I15" s="32" t="s">
        <v>46</v>
      </c>
    </row>
    <row r="16" spans="2:9" ht="84" x14ac:dyDescent="0.3">
      <c r="B16" s="128" t="str">
        <f>Template!B16</f>
        <v>Ext</v>
      </c>
      <c r="D16" s="43" t="s">
        <v>92</v>
      </c>
      <c r="E16" s="173" t="s">
        <v>219</v>
      </c>
      <c r="F16" s="173"/>
      <c r="G16" s="47"/>
      <c r="H16" s="19"/>
      <c r="I16" s="33"/>
    </row>
    <row r="17" spans="2:9" ht="34.799999999999997" x14ac:dyDescent="0.35">
      <c r="B17" s="128" t="str">
        <f>Template!B17</f>
        <v>Ext</v>
      </c>
      <c r="D17" s="43" t="s">
        <v>93</v>
      </c>
      <c r="E17" s="207" t="s">
        <v>176</v>
      </c>
      <c r="G17" s="48" t="s">
        <v>94</v>
      </c>
      <c r="I17" s="27" t="s">
        <v>95</v>
      </c>
    </row>
    <row r="18" spans="2:9" ht="33.6" x14ac:dyDescent="0.3">
      <c r="B18" s="128" t="str">
        <f>Template!B18</f>
        <v>Ext</v>
      </c>
      <c r="D18" s="43" t="s">
        <v>96</v>
      </c>
      <c r="E18" s="172" t="s">
        <v>220</v>
      </c>
      <c r="F18" s="174"/>
      <c r="I18" s="27" t="s">
        <v>97</v>
      </c>
    </row>
    <row r="19" spans="2:9" ht="17.399999999999999" x14ac:dyDescent="0.35">
      <c r="B19" s="128" t="str">
        <f>Template!B19</f>
        <v>Ext</v>
      </c>
      <c r="D19" s="43" t="s">
        <v>98</v>
      </c>
      <c r="E19" s="172" t="s">
        <v>221</v>
      </c>
      <c r="G19" s="48" t="s">
        <v>99</v>
      </c>
      <c r="I19" s="27" t="s">
        <v>100</v>
      </c>
    </row>
    <row r="20" spans="2:9" ht="17.399999999999999" x14ac:dyDescent="0.35">
      <c r="B20" s="128" t="str">
        <f>Template!B20</f>
        <v>Ext</v>
      </c>
      <c r="D20" s="49"/>
      <c r="G20" s="48"/>
    </row>
    <row r="21" spans="2:9" x14ac:dyDescent="0.25">
      <c r="B21" s="128" t="str">
        <f>Template!B21</f>
        <v>Ext</v>
      </c>
      <c r="D21" s="43" t="s">
        <v>180</v>
      </c>
      <c r="E21" s="130" t="s">
        <v>101</v>
      </c>
      <c r="F21" s="175"/>
      <c r="G21" s="127"/>
      <c r="H21" s="10"/>
      <c r="I21" s="31"/>
    </row>
    <row r="22" spans="2:9" x14ac:dyDescent="0.25">
      <c r="B22" s="128" t="str">
        <f>Template!B22</f>
        <v>Ext</v>
      </c>
      <c r="E22" s="65" t="s">
        <v>102</v>
      </c>
      <c r="F22" s="175"/>
      <c r="G22" s="127"/>
      <c r="H22" s="10"/>
      <c r="I22" s="31"/>
    </row>
    <row r="23" spans="2:9" x14ac:dyDescent="0.3">
      <c r="B23" s="128" t="str">
        <f>Template!B23</f>
        <v>Ext</v>
      </c>
      <c r="E23" s="130" t="s">
        <v>103</v>
      </c>
    </row>
    <row r="24" spans="2:9" x14ac:dyDescent="0.3">
      <c r="B24" s="128" t="str">
        <f>Template!B24</f>
        <v>Ext</v>
      </c>
      <c r="E24" s="130" t="s">
        <v>104</v>
      </c>
    </row>
    <row r="25" spans="2:9" x14ac:dyDescent="0.3">
      <c r="B25" s="128" t="str">
        <f>Template!B25</f>
        <v>Ext</v>
      </c>
      <c r="D25" s="130"/>
      <c r="E25" s="179"/>
    </row>
    <row r="26" spans="2:9" x14ac:dyDescent="0.3">
      <c r="B26" s="128" t="str">
        <f>Template!B26</f>
        <v>Ext</v>
      </c>
      <c r="D26" s="44" t="s">
        <v>105</v>
      </c>
      <c r="E26" s="148"/>
      <c r="F26" s="154"/>
      <c r="G26" s="45" t="s">
        <v>91</v>
      </c>
      <c r="H26" s="18"/>
      <c r="I26" s="30"/>
    </row>
    <row r="27" spans="2:9" x14ac:dyDescent="0.3">
      <c r="B27" s="128" t="str">
        <f>Template!B27</f>
        <v>Ext</v>
      </c>
      <c r="D27" s="50" t="s">
        <v>106</v>
      </c>
      <c r="E27" s="152"/>
      <c r="F27" s="156"/>
      <c r="G27" s="51"/>
      <c r="H27" s="20"/>
      <c r="I27" s="34" t="s">
        <v>46</v>
      </c>
    </row>
    <row r="28" spans="2:9" x14ac:dyDescent="0.3">
      <c r="B28" s="128" t="s">
        <v>47</v>
      </c>
      <c r="D28" s="43" t="s">
        <v>107</v>
      </c>
      <c r="E28" s="161">
        <v>54</v>
      </c>
      <c r="F28" s="171" t="s">
        <v>29</v>
      </c>
      <c r="I28" s="27" t="s">
        <v>109</v>
      </c>
    </row>
    <row r="29" spans="2:9" ht="17.399999999999999" hidden="1" x14ac:dyDescent="0.35">
      <c r="B29" s="128" t="str">
        <f>Template!B29</f>
        <v>Ext</v>
      </c>
      <c r="D29" s="43" t="s">
        <v>110</v>
      </c>
      <c r="E29" s="161"/>
      <c r="F29" s="171" t="s">
        <v>29</v>
      </c>
      <c r="G29" s="48" t="s">
        <v>111</v>
      </c>
    </row>
    <row r="30" spans="2:9" ht="17.399999999999999" x14ac:dyDescent="0.3">
      <c r="B30" s="128" t="s">
        <v>47</v>
      </c>
      <c r="D30" s="43" t="s">
        <v>112</v>
      </c>
      <c r="E30" s="161">
        <v>94</v>
      </c>
      <c r="F30" s="176"/>
    </row>
    <row r="31" spans="2:9" ht="17.399999999999999" x14ac:dyDescent="0.3">
      <c r="B31" s="128" t="str">
        <f>Template!B31</f>
        <v>Ext</v>
      </c>
      <c r="D31" s="53" t="s">
        <v>113</v>
      </c>
      <c r="E31" s="161">
        <v>97</v>
      </c>
      <c r="F31" s="176"/>
    </row>
    <row r="32" spans="2:9" x14ac:dyDescent="0.3">
      <c r="B32" s="128" t="str">
        <f>Template!B32</f>
        <v>Ext</v>
      </c>
      <c r="D32" s="43"/>
      <c r="E32" s="161"/>
    </row>
    <row r="33" spans="2:9" x14ac:dyDescent="0.3">
      <c r="B33" s="128" t="str">
        <f>Template!B33</f>
        <v>Ext</v>
      </c>
      <c r="D33" s="50" t="s">
        <v>114</v>
      </c>
      <c r="E33" s="164"/>
      <c r="F33" s="156"/>
      <c r="G33" s="51"/>
      <c r="H33" s="20"/>
      <c r="I33" s="34" t="s">
        <v>46</v>
      </c>
    </row>
    <row r="34" spans="2:9" x14ac:dyDescent="0.3">
      <c r="B34" s="128" t="str">
        <f>Template!B34</f>
        <v>Ext</v>
      </c>
      <c r="D34" s="43" t="s">
        <v>115</v>
      </c>
      <c r="E34" s="165">
        <v>102.4</v>
      </c>
      <c r="F34" s="171" t="s">
        <v>29</v>
      </c>
      <c r="I34" s="27" t="s">
        <v>117</v>
      </c>
    </row>
    <row r="35" spans="2:9" x14ac:dyDescent="0.3">
      <c r="B35" s="128" t="str">
        <f>Template!B35</f>
        <v>Ext</v>
      </c>
      <c r="D35" s="43" t="s">
        <v>113</v>
      </c>
      <c r="E35" s="166">
        <v>27700</v>
      </c>
    </row>
    <row r="36" spans="2:9" x14ac:dyDescent="0.3">
      <c r="B36" s="128" t="s">
        <v>47</v>
      </c>
      <c r="D36" s="43" t="s">
        <v>118</v>
      </c>
      <c r="E36" s="166">
        <v>268</v>
      </c>
    </row>
    <row r="37" spans="2:9" x14ac:dyDescent="0.3">
      <c r="B37" s="128" t="str">
        <f>Template!B37</f>
        <v>Ext</v>
      </c>
    </row>
    <row r="38" spans="2:9" x14ac:dyDescent="0.3">
      <c r="B38" s="128" t="str">
        <f>Template!B38</f>
        <v>Ext</v>
      </c>
      <c r="D38" s="50" t="s">
        <v>119</v>
      </c>
      <c r="E38" s="152"/>
      <c r="F38" s="156"/>
      <c r="G38" s="51"/>
      <c r="H38" s="20"/>
      <c r="I38" s="34" t="s">
        <v>46</v>
      </c>
    </row>
    <row r="39" spans="2:9" ht="52.2" hidden="1" x14ac:dyDescent="0.35">
      <c r="B39" s="128" t="s">
        <v>55</v>
      </c>
      <c r="D39" s="43" t="s">
        <v>120</v>
      </c>
      <c r="E39" s="158"/>
      <c r="G39" s="48" t="s">
        <v>121</v>
      </c>
      <c r="I39" s="27" t="s">
        <v>122</v>
      </c>
    </row>
    <row r="40" spans="2:9" ht="52.2" hidden="1" x14ac:dyDescent="0.35">
      <c r="B40" s="128" t="s">
        <v>55</v>
      </c>
      <c r="D40" s="43" t="s">
        <v>123</v>
      </c>
      <c r="E40" s="158"/>
      <c r="G40" s="48" t="s">
        <v>124</v>
      </c>
      <c r="I40" s="27" t="s">
        <v>122</v>
      </c>
    </row>
    <row r="41" spans="2:9" ht="17.399999999999999" hidden="1" x14ac:dyDescent="0.35">
      <c r="B41" s="128" t="s">
        <v>55</v>
      </c>
      <c r="D41" s="43" t="s">
        <v>125</v>
      </c>
      <c r="E41" s="147"/>
      <c r="G41" s="48" t="s">
        <v>126</v>
      </c>
      <c r="H41" s="25"/>
    </row>
    <row r="42" spans="2:9" x14ac:dyDescent="0.3">
      <c r="B42" s="128" t="str">
        <f>Template!B42</f>
        <v>Ext</v>
      </c>
      <c r="D42" s="43" t="s">
        <v>127</v>
      </c>
      <c r="E42" s="161" t="s">
        <v>181</v>
      </c>
      <c r="G42" s="59"/>
    </row>
    <row r="43" spans="2:9" x14ac:dyDescent="0.3">
      <c r="B43" s="128" t="str">
        <f>Template!B43</f>
        <v>Ext</v>
      </c>
      <c r="D43" s="43" t="s">
        <v>128</v>
      </c>
      <c r="E43" s="161" t="s">
        <v>182</v>
      </c>
      <c r="G43" s="59"/>
    </row>
    <row r="44" spans="2:9" x14ac:dyDescent="0.3">
      <c r="B44" s="128" t="str">
        <f>Template!B44</f>
        <v>Ext</v>
      </c>
      <c r="E44" s="147"/>
      <c r="G44" s="59"/>
    </row>
    <row r="45" spans="2:9" x14ac:dyDescent="0.3">
      <c r="B45" s="128" t="str">
        <f>Template!B45</f>
        <v>Ext</v>
      </c>
      <c r="D45" s="44" t="s">
        <v>129</v>
      </c>
      <c r="E45" s="148"/>
      <c r="F45" s="154"/>
      <c r="G45" s="45" t="s">
        <v>91</v>
      </c>
      <c r="H45" s="18"/>
      <c r="I45" s="35"/>
    </row>
    <row r="46" spans="2:9" x14ac:dyDescent="0.3">
      <c r="B46" s="128" t="str">
        <f>Template!B46</f>
        <v>Ext</v>
      </c>
      <c r="D46" s="50" t="s">
        <v>130</v>
      </c>
      <c r="E46" s="152"/>
      <c r="F46" s="156"/>
      <c r="G46" s="51"/>
      <c r="H46" s="20"/>
      <c r="I46" s="34"/>
    </row>
    <row r="47" spans="2:9" ht="34.799999999999997" hidden="1" x14ac:dyDescent="0.35">
      <c r="B47" s="128" t="s">
        <v>55</v>
      </c>
      <c r="D47" s="43" t="s">
        <v>131</v>
      </c>
      <c r="G47" s="48" t="s">
        <v>132</v>
      </c>
      <c r="H47" s="25"/>
      <c r="I47" s="27" t="s">
        <v>133</v>
      </c>
    </row>
    <row r="48" spans="2:9" ht="34.799999999999997" hidden="1" x14ac:dyDescent="0.35">
      <c r="B48" s="128" t="str">
        <f>Template!B48</f>
        <v>Ext</v>
      </c>
      <c r="D48" s="43" t="s">
        <v>134</v>
      </c>
      <c r="G48" s="48" t="s">
        <v>135</v>
      </c>
      <c r="H48" s="25"/>
      <c r="I48" s="27" t="s">
        <v>136</v>
      </c>
    </row>
    <row r="49" spans="2:9" ht="34.799999999999997" x14ac:dyDescent="0.35">
      <c r="B49" s="128" t="str">
        <f>Template!B49</f>
        <v>Ext</v>
      </c>
      <c r="D49" s="43" t="s">
        <v>137</v>
      </c>
      <c r="E49" s="161">
        <f>_xlfn.XLOOKUP(E3,Volumes!B4:B15,Volumes!O4:O15)</f>
        <v>3.1</v>
      </c>
      <c r="F49" s="171" t="s">
        <v>138</v>
      </c>
      <c r="G49" s="48" t="s">
        <v>139</v>
      </c>
      <c r="I49" s="36" t="s">
        <v>140</v>
      </c>
    </row>
    <row r="50" spans="2:9" ht="34.799999999999997" x14ac:dyDescent="0.35">
      <c r="B50" s="128" t="str">
        <f>Template!B50</f>
        <v>Ext</v>
      </c>
      <c r="D50" s="43" t="s">
        <v>141</v>
      </c>
      <c r="E50" s="161" t="s">
        <v>222</v>
      </c>
      <c r="F50" s="171" t="s">
        <v>138</v>
      </c>
      <c r="G50" s="48" t="s">
        <v>142</v>
      </c>
      <c r="H50" s="25"/>
      <c r="I50" s="36" t="s">
        <v>140</v>
      </c>
    </row>
    <row r="51" spans="2:9" ht="17.399999999999999" hidden="1" x14ac:dyDescent="0.35">
      <c r="B51" s="128" t="str">
        <f>Template!B51</f>
        <v>Ext</v>
      </c>
      <c r="D51" s="43" t="s">
        <v>143</v>
      </c>
      <c r="E51" s="161" t="s">
        <v>223</v>
      </c>
      <c r="F51" s="171" t="s">
        <v>138</v>
      </c>
      <c r="G51" s="48" t="s">
        <v>144</v>
      </c>
      <c r="H51" s="25"/>
      <c r="I51" s="36" t="s">
        <v>140</v>
      </c>
    </row>
    <row r="52" spans="2:9" x14ac:dyDescent="0.3">
      <c r="B52" s="128" t="str">
        <f>Template!B52</f>
        <v>Ext</v>
      </c>
      <c r="E52" s="161"/>
      <c r="H52" s="25"/>
    </row>
    <row r="53" spans="2:9" x14ac:dyDescent="0.3">
      <c r="B53" s="128" t="str">
        <f>Template!B53</f>
        <v>Ext</v>
      </c>
      <c r="D53" s="44" t="s">
        <v>145</v>
      </c>
      <c r="E53" s="162"/>
      <c r="F53" s="154"/>
      <c r="G53" s="45" t="s">
        <v>91</v>
      </c>
      <c r="H53" s="37"/>
      <c r="I53" s="30"/>
    </row>
    <row r="54" spans="2:9" ht="17.399999999999999" x14ac:dyDescent="0.35">
      <c r="B54" s="128" t="str">
        <f>Template!B54</f>
        <v>Ext</v>
      </c>
      <c r="D54" s="43" t="s">
        <v>146</v>
      </c>
      <c r="E54" s="168">
        <f>_xlfn.XLOOKUP($E$3,Volumes!B4:B15,Volumes!Q4:Q15)</f>
        <v>39220.200126190473</v>
      </c>
      <c r="F54" s="171" t="s">
        <v>30</v>
      </c>
      <c r="G54" s="48" t="s">
        <v>147</v>
      </c>
      <c r="I54" s="27" t="s">
        <v>148</v>
      </c>
    </row>
    <row r="55" spans="2:9" ht="17.399999999999999" x14ac:dyDescent="0.25">
      <c r="B55" s="128" t="str">
        <f>Template!B55</f>
        <v>Ext</v>
      </c>
      <c r="D55" s="43" t="s">
        <v>149</v>
      </c>
      <c r="E55" s="161">
        <f>_xlfn.XLOOKUP($E$3,Volumes!B4:B15,Volumes!D4:D15)</f>
        <v>76</v>
      </c>
      <c r="F55" s="153" t="s">
        <v>150</v>
      </c>
      <c r="G55" s="150" t="s">
        <v>151</v>
      </c>
    </row>
    <row r="56" spans="2:9" hidden="1" x14ac:dyDescent="0.3">
      <c r="B56" s="128" t="str">
        <f>Template!B56</f>
        <v>Ext</v>
      </c>
      <c r="D56" s="43" t="s">
        <v>152</v>
      </c>
      <c r="E56" s="161"/>
      <c r="H56" s="25"/>
      <c r="I56" s="38"/>
    </row>
    <row r="57" spans="2:9" hidden="1" x14ac:dyDescent="0.3">
      <c r="B57" s="128" t="str">
        <f>Template!B57</f>
        <v>Ext</v>
      </c>
      <c r="D57" s="60" t="s">
        <v>153</v>
      </c>
      <c r="E57" s="169"/>
      <c r="F57" s="181"/>
      <c r="G57" s="51"/>
      <c r="I57" s="39"/>
    </row>
    <row r="58" spans="2:9" ht="17.399999999999999" hidden="1" x14ac:dyDescent="0.35">
      <c r="B58" s="128" t="str">
        <f>Template!B58</f>
        <v>Ext</v>
      </c>
      <c r="D58" s="62" t="s">
        <v>154</v>
      </c>
      <c r="E58" s="161"/>
      <c r="F58" s="171" t="s">
        <v>155</v>
      </c>
      <c r="G58" s="48" t="s">
        <v>156</v>
      </c>
      <c r="I58" s="36" t="s">
        <v>157</v>
      </c>
    </row>
    <row r="59" spans="2:9" ht="17.399999999999999" hidden="1" x14ac:dyDescent="0.35">
      <c r="B59" s="128" t="str">
        <f>Template!B59</f>
        <v>Ext</v>
      </c>
      <c r="D59" s="62" t="s">
        <v>158</v>
      </c>
      <c r="E59" s="161"/>
      <c r="F59" s="171" t="s">
        <v>155</v>
      </c>
      <c r="G59" s="48" t="s">
        <v>156</v>
      </c>
      <c r="I59" s="36" t="s">
        <v>157</v>
      </c>
    </row>
    <row r="60" spans="2:9" ht="17.399999999999999" hidden="1" x14ac:dyDescent="0.35">
      <c r="B60" s="128" t="str">
        <f>Template!B60</f>
        <v>Ext</v>
      </c>
      <c r="D60" s="62" t="s">
        <v>159</v>
      </c>
      <c r="E60" s="161"/>
      <c r="F60" s="171" t="s">
        <v>160</v>
      </c>
      <c r="G60" s="48" t="s">
        <v>156</v>
      </c>
      <c r="I60" s="36" t="s">
        <v>157</v>
      </c>
    </row>
    <row r="61" spans="2:9" x14ac:dyDescent="0.3">
      <c r="B61" s="128" t="str">
        <f>Template!B61</f>
        <v>Ext</v>
      </c>
      <c r="E61" s="161"/>
      <c r="I61" s="36"/>
    </row>
    <row r="62" spans="2:9" x14ac:dyDescent="0.3">
      <c r="B62" s="128" t="str">
        <f>Template!B62</f>
        <v>Ext</v>
      </c>
      <c r="D62" s="66" t="s">
        <v>161</v>
      </c>
      <c r="E62" s="162"/>
      <c r="F62" s="154"/>
      <c r="G62" s="45" t="s">
        <v>91</v>
      </c>
      <c r="H62" s="18"/>
      <c r="I62" s="30"/>
    </row>
    <row r="63" spans="2:9" ht="17.399999999999999" hidden="1" x14ac:dyDescent="0.35">
      <c r="B63" s="128" t="str">
        <f>Template!B63</f>
        <v>Ext</v>
      </c>
      <c r="D63" s="43" t="s">
        <v>162</v>
      </c>
      <c r="E63" s="161">
        <f>_xlfn.XLOOKUP($E$3,Volumes!B4:B15,Volumes!E4:E15)</f>
        <v>206.8</v>
      </c>
      <c r="F63" s="171" t="s">
        <v>150</v>
      </c>
      <c r="G63" s="48" t="s">
        <v>126</v>
      </c>
      <c r="H63" s="25"/>
      <c r="I63" s="36" t="s">
        <v>140</v>
      </c>
    </row>
    <row r="64" spans="2:9" ht="17.399999999999999" hidden="1" x14ac:dyDescent="0.35">
      <c r="B64" s="128" t="str">
        <f>Template!B64</f>
        <v>Ext</v>
      </c>
      <c r="D64" s="43" t="s">
        <v>163</v>
      </c>
      <c r="E64" s="161">
        <f>_xlfn.XLOOKUP($E$3,Volumes!B4:B15,Volumes!F4:F15)</f>
        <v>69.7</v>
      </c>
      <c r="F64" s="171" t="s">
        <v>150</v>
      </c>
      <c r="G64" s="48" t="s">
        <v>126</v>
      </c>
      <c r="I64" s="36" t="s">
        <v>140</v>
      </c>
    </row>
    <row r="65" spans="2:9" ht="17.399999999999999" hidden="1" x14ac:dyDescent="0.35">
      <c r="B65" s="128" t="str">
        <f>Template!B65</f>
        <v>Ext</v>
      </c>
      <c r="D65" s="43" t="s">
        <v>164</v>
      </c>
      <c r="E65" s="161">
        <f>_xlfn.XLOOKUP($E$3,Volumes!B4:B15,Volumes!G4:G15)</f>
        <v>6.4</v>
      </c>
      <c r="F65" s="171" t="s">
        <v>25</v>
      </c>
      <c r="G65" s="48" t="s">
        <v>126</v>
      </c>
      <c r="I65" s="36" t="s">
        <v>140</v>
      </c>
    </row>
    <row r="66" spans="2:9" ht="17.399999999999999" hidden="1" x14ac:dyDescent="0.35">
      <c r="B66" s="128" t="str">
        <f>Template!B66</f>
        <v>Ext</v>
      </c>
      <c r="D66" s="43" t="s">
        <v>165</v>
      </c>
      <c r="E66" s="145">
        <f>E63/(E64+E65)</f>
        <v>2.7174770039421814</v>
      </c>
      <c r="G66" s="48" t="s">
        <v>126</v>
      </c>
      <c r="H66" s="25"/>
      <c r="I66" s="40" t="s">
        <v>166</v>
      </c>
    </row>
    <row r="67" spans="2:9" hidden="1" x14ac:dyDescent="0.3">
      <c r="B67" s="128" t="str">
        <f>Template!B67</f>
        <v>Ext</v>
      </c>
      <c r="D67" s="43" t="s">
        <v>167</v>
      </c>
      <c r="E67" s="161"/>
      <c r="H67" s="25"/>
      <c r="I67" s="40"/>
    </row>
    <row r="68" spans="2:9" ht="17.399999999999999" x14ac:dyDescent="0.35">
      <c r="B68" s="128" t="str">
        <f>Template!B68</f>
        <v>Ext</v>
      </c>
      <c r="D68" s="64" t="s">
        <v>168</v>
      </c>
      <c r="E68" s="161">
        <f>_xlfn.XLOOKUP($E$3,Volumes!B4:B15,Volumes!H4:H15)</f>
        <v>29</v>
      </c>
      <c r="F68" s="171" t="s">
        <v>169</v>
      </c>
      <c r="G68" s="48" t="s">
        <v>170</v>
      </c>
      <c r="H68" s="25"/>
      <c r="I68" s="36" t="s">
        <v>140</v>
      </c>
    </row>
    <row r="69" spans="2:9" ht="34.799999999999997" hidden="1" x14ac:dyDescent="0.35">
      <c r="B69" s="128" t="str">
        <f>Template!B69</f>
        <v>Ext</v>
      </c>
      <c r="D69" s="43" t="s">
        <v>171</v>
      </c>
      <c r="E69" s="161"/>
      <c r="G69" s="48" t="s">
        <v>172</v>
      </c>
      <c r="H69" s="25"/>
      <c r="I69" s="36" t="s">
        <v>140</v>
      </c>
    </row>
    <row r="70" spans="2:9" x14ac:dyDescent="0.3">
      <c r="B70" s="128" t="str">
        <f>Template!B70</f>
        <v>Ext</v>
      </c>
      <c r="D70" s="43" t="s">
        <v>53</v>
      </c>
      <c r="E70" s="161" t="str">
        <f>E4</f>
        <v>December 2024 - December 2025</v>
      </c>
    </row>
    <row r="71" spans="2:9" x14ac:dyDescent="0.3">
      <c r="B71" s="129"/>
      <c r="D71" s="43"/>
      <c r="E71" s="180"/>
      <c r="I71" s="27" t="s">
        <v>173</v>
      </c>
    </row>
    <row r="72" spans="2:9" x14ac:dyDescent="0.3">
      <c r="B72" s="8"/>
      <c r="D72" s="44" t="s">
        <v>185</v>
      </c>
      <c r="E72" s="162"/>
      <c r="F72" s="154"/>
      <c r="G72" s="45"/>
    </row>
    <row r="73" spans="2:9" x14ac:dyDescent="0.3">
      <c r="B73" s="8"/>
    </row>
    <row r="74" spans="2:9" x14ac:dyDescent="0.3">
      <c r="B74" s="8"/>
    </row>
    <row r="75" spans="2:9" x14ac:dyDescent="0.3">
      <c r="B75" s="8"/>
    </row>
    <row r="76" spans="2:9" x14ac:dyDescent="0.3">
      <c r="B76" s="8"/>
    </row>
    <row r="77" spans="2:9" x14ac:dyDescent="0.3">
      <c r="B77" s="8"/>
    </row>
    <row r="78" spans="2:9" x14ac:dyDescent="0.3">
      <c r="B78" s="8"/>
    </row>
    <row r="79" spans="2:9" x14ac:dyDescent="0.3">
      <c r="B79" s="8"/>
    </row>
    <row r="80" spans="2:9" x14ac:dyDescent="0.3">
      <c r="B80" s="8"/>
    </row>
    <row r="81" spans="2:5" x14ac:dyDescent="0.3">
      <c r="B81" s="8"/>
    </row>
    <row r="82" spans="2:5" x14ac:dyDescent="0.3">
      <c r="B82" s="8"/>
      <c r="E82"/>
    </row>
    <row r="83" spans="2:5" x14ac:dyDescent="0.3">
      <c r="B83" s="8"/>
    </row>
    <row r="114" spans="11:32" ht="17.399999999999999" thickBot="1" x14ac:dyDescent="0.35">
      <c r="K114" s="188" t="s">
        <v>186</v>
      </c>
    </row>
    <row r="115" spans="11:32" x14ac:dyDescent="0.3">
      <c r="K115" s="197"/>
      <c r="L115" s="197"/>
      <c r="M115" s="258">
        <v>2024</v>
      </c>
      <c r="N115" s="259"/>
      <c r="O115" s="259"/>
      <c r="P115" s="263">
        <v>2025</v>
      </c>
      <c r="Q115" s="264"/>
      <c r="R115" s="264"/>
      <c r="S115" s="264"/>
      <c r="T115" s="264"/>
      <c r="U115" s="264"/>
      <c r="V115" s="264"/>
      <c r="W115" s="264"/>
      <c r="X115" s="264"/>
      <c r="Y115" s="264"/>
      <c r="Z115" s="264"/>
      <c r="AA115" s="265"/>
      <c r="AB115" s="184"/>
      <c r="AC115" s="184"/>
    </row>
    <row r="116" spans="11:32" ht="17.399999999999999" thickBot="1" x14ac:dyDescent="0.35">
      <c r="K116" s="197"/>
      <c r="L116" s="197"/>
      <c r="M116" s="4" t="s">
        <v>56</v>
      </c>
      <c r="N116" s="5" t="s">
        <v>57</v>
      </c>
      <c r="O116" s="79" t="s">
        <v>58</v>
      </c>
      <c r="P116" s="4" t="s">
        <v>59</v>
      </c>
      <c r="Q116" s="5" t="s">
        <v>60</v>
      </c>
      <c r="R116" s="5" t="s">
        <v>61</v>
      </c>
      <c r="S116" s="5" t="s">
        <v>62</v>
      </c>
      <c r="T116" s="5" t="s">
        <v>63</v>
      </c>
      <c r="U116" s="5" t="s">
        <v>64</v>
      </c>
      <c r="V116" s="5" t="s">
        <v>65</v>
      </c>
      <c r="W116" s="5" t="s">
        <v>66</v>
      </c>
      <c r="X116" s="5" t="s">
        <v>67</v>
      </c>
      <c r="Y116" s="5" t="s">
        <v>68</v>
      </c>
      <c r="Z116" s="5" t="s">
        <v>69</v>
      </c>
      <c r="AA116" s="6" t="s">
        <v>58</v>
      </c>
      <c r="AB116" s="185"/>
      <c r="AC116" s="185"/>
    </row>
    <row r="117" spans="11:32" x14ac:dyDescent="0.3">
      <c r="K117" s="256" t="s">
        <v>72</v>
      </c>
      <c r="L117" s="256"/>
      <c r="M117" s="195"/>
      <c r="N117" s="103"/>
      <c r="O117" s="196"/>
      <c r="P117" s="198"/>
      <c r="Q117" s="102"/>
      <c r="R117" s="201"/>
      <c r="S117" s="201"/>
      <c r="T117" s="103"/>
      <c r="U117" s="104"/>
      <c r="V117" s="104"/>
      <c r="W117" s="104"/>
      <c r="X117" s="104"/>
      <c r="Y117" s="104"/>
      <c r="Z117" s="104"/>
      <c r="AA117" s="105"/>
      <c r="AB117" s="186"/>
      <c r="AC117" s="186"/>
    </row>
    <row r="118" spans="11:32" x14ac:dyDescent="0.3">
      <c r="K118" s="256" t="s">
        <v>75</v>
      </c>
      <c r="L118" s="256"/>
      <c r="M118" s="73"/>
      <c r="N118" s="72"/>
      <c r="O118" s="80"/>
      <c r="P118" s="106"/>
      <c r="Q118" s="100"/>
      <c r="R118" s="100"/>
      <c r="S118" s="202"/>
      <c r="T118" s="72"/>
      <c r="U118" s="71"/>
      <c r="V118" s="71"/>
      <c r="W118" s="71"/>
      <c r="X118" s="71"/>
      <c r="Y118" s="71"/>
      <c r="Z118" s="71"/>
      <c r="AA118" s="74"/>
      <c r="AB118" s="187"/>
      <c r="AC118" s="186"/>
    </row>
    <row r="119" spans="11:32" ht="17.399999999999999" thickBot="1" x14ac:dyDescent="0.35">
      <c r="K119" s="256" t="s">
        <v>78</v>
      </c>
      <c r="L119" s="256"/>
      <c r="M119" s="75"/>
      <c r="N119" s="76"/>
      <c r="O119" s="81"/>
      <c r="P119" s="107"/>
      <c r="Q119" s="108"/>
      <c r="R119" s="108"/>
      <c r="S119" s="203"/>
      <c r="T119" s="76"/>
      <c r="U119" s="77"/>
      <c r="V119" s="77"/>
      <c r="W119" s="77"/>
      <c r="X119" s="77"/>
      <c r="Y119" s="77"/>
      <c r="Z119" s="77"/>
      <c r="AA119" s="78"/>
      <c r="AB119" s="186"/>
      <c r="AC119" s="186"/>
    </row>
    <row r="120" spans="11:32" x14ac:dyDescent="0.3">
      <c r="M120" s="25" t="s">
        <v>187</v>
      </c>
    </row>
    <row r="121" spans="11:32" x14ac:dyDescent="0.3">
      <c r="M121" s="25"/>
    </row>
    <row r="122" spans="11:32" ht="17.399999999999999" thickBot="1" x14ac:dyDescent="0.35">
      <c r="K122" s="188" t="s">
        <v>188</v>
      </c>
    </row>
    <row r="123" spans="11:32" ht="17.399999999999999" thickBot="1" x14ac:dyDescent="0.35">
      <c r="M123" s="189">
        <v>0.20833333333333334</v>
      </c>
      <c r="N123" s="190">
        <v>0.25</v>
      </c>
      <c r="O123" s="190">
        <v>0.29166666666666669</v>
      </c>
      <c r="P123" s="190">
        <v>0.33333333333333331</v>
      </c>
      <c r="Q123" s="190">
        <v>0.375</v>
      </c>
      <c r="R123" s="190">
        <v>0.41666666666666669</v>
      </c>
      <c r="S123" s="190">
        <v>0.45833333333333331</v>
      </c>
      <c r="T123" s="190">
        <v>0.5</v>
      </c>
      <c r="U123" s="190">
        <v>0.54166666666666663</v>
      </c>
      <c r="V123" s="190">
        <v>0.58333333333333337</v>
      </c>
      <c r="W123" s="190">
        <v>0.625</v>
      </c>
      <c r="X123" s="190">
        <v>0.66666666666666663</v>
      </c>
      <c r="Y123" s="190">
        <v>0.70833333333333337</v>
      </c>
      <c r="Z123" s="190">
        <v>0.75</v>
      </c>
      <c r="AA123" s="190">
        <v>0.79166666666666663</v>
      </c>
      <c r="AB123" s="190">
        <v>0.83333333333333337</v>
      </c>
      <c r="AC123" s="190">
        <v>0.875</v>
      </c>
      <c r="AD123" s="190">
        <v>0.91666666666666663</v>
      </c>
      <c r="AE123" s="190">
        <v>0.95833333333333337</v>
      </c>
      <c r="AF123" s="191">
        <v>1</v>
      </c>
    </row>
    <row r="124" spans="11:32" x14ac:dyDescent="0.3">
      <c r="L124" s="183" t="s">
        <v>71</v>
      </c>
      <c r="M124" s="192"/>
      <c r="N124" s="193"/>
      <c r="O124" s="194"/>
      <c r="P124" s="194"/>
      <c r="Q124" s="194"/>
      <c r="R124" s="104"/>
      <c r="S124" s="104"/>
      <c r="T124" s="104"/>
      <c r="U124" s="104"/>
      <c r="V124" s="194"/>
      <c r="W124" s="194"/>
      <c r="X124" s="194"/>
      <c r="Y124" s="194"/>
      <c r="Z124" s="104"/>
      <c r="AA124" s="104"/>
      <c r="AB124" s="104"/>
      <c r="AC124" s="104"/>
      <c r="AD124" s="104"/>
      <c r="AE124" s="104"/>
      <c r="AF124" s="105"/>
    </row>
    <row r="125" spans="11:32" x14ac:dyDescent="0.3">
      <c r="L125" s="183" t="s">
        <v>73</v>
      </c>
      <c r="M125" s="111"/>
      <c r="N125" s="86"/>
      <c r="O125" s="109"/>
      <c r="P125" s="109"/>
      <c r="Q125" s="109"/>
      <c r="R125" s="109"/>
      <c r="S125" s="109"/>
      <c r="T125" s="71"/>
      <c r="U125" s="109"/>
      <c r="V125" s="109"/>
      <c r="W125" s="109"/>
      <c r="X125" s="109"/>
      <c r="Y125" s="109"/>
      <c r="Z125" s="71"/>
      <c r="AA125" s="71"/>
      <c r="AB125" s="71"/>
      <c r="AC125" s="71"/>
      <c r="AD125" s="71"/>
      <c r="AE125" s="71"/>
      <c r="AF125" s="74"/>
    </row>
    <row r="126" spans="11:32" x14ac:dyDescent="0.3">
      <c r="L126" s="183" t="s">
        <v>76</v>
      </c>
      <c r="M126" s="111"/>
      <c r="N126" s="86"/>
      <c r="O126" s="109"/>
      <c r="P126" s="109"/>
      <c r="Q126" s="109"/>
      <c r="R126" s="109"/>
      <c r="S126" s="109"/>
      <c r="T126" s="109"/>
      <c r="U126" s="109"/>
      <c r="V126" s="109"/>
      <c r="W126" s="109"/>
      <c r="X126" s="109"/>
      <c r="Y126" s="109"/>
      <c r="Z126" s="71"/>
      <c r="AA126" s="71"/>
      <c r="AB126" s="71"/>
      <c r="AC126" s="71"/>
      <c r="AD126" s="71"/>
      <c r="AE126" s="71"/>
      <c r="AF126" s="74"/>
    </row>
    <row r="127" spans="11:32" x14ac:dyDescent="0.3">
      <c r="L127" s="183" t="s">
        <v>80</v>
      </c>
      <c r="M127" s="111"/>
      <c r="N127" s="86"/>
      <c r="O127" s="71"/>
      <c r="P127" s="71"/>
      <c r="Q127" s="109"/>
      <c r="R127" s="109"/>
      <c r="S127" s="109"/>
      <c r="T127" s="109"/>
      <c r="U127" s="109"/>
      <c r="V127" s="71"/>
      <c r="W127" s="71"/>
      <c r="X127" s="109"/>
      <c r="Y127" s="109"/>
      <c r="Z127" s="71"/>
      <c r="AA127" s="71"/>
      <c r="AB127" s="71"/>
      <c r="AC127" s="71"/>
      <c r="AD127" s="71"/>
      <c r="AE127" s="71"/>
      <c r="AF127" s="74"/>
    </row>
    <row r="128" spans="11:32" x14ac:dyDescent="0.3">
      <c r="L128" s="183" t="s">
        <v>82</v>
      </c>
      <c r="M128" s="111"/>
      <c r="N128" s="86"/>
      <c r="O128" s="71"/>
      <c r="P128" s="71"/>
      <c r="Q128" s="89"/>
      <c r="R128" s="71"/>
      <c r="S128" s="71"/>
      <c r="T128" s="71"/>
      <c r="U128" s="71"/>
      <c r="V128" s="71"/>
      <c r="W128" s="71"/>
      <c r="X128" s="71"/>
      <c r="Y128" s="71"/>
      <c r="Z128" s="71"/>
      <c r="AA128" s="71"/>
      <c r="AB128" s="71"/>
      <c r="AC128" s="71"/>
      <c r="AD128" s="71"/>
      <c r="AE128" s="71"/>
      <c r="AF128" s="74"/>
    </row>
    <row r="129" spans="11:32" x14ac:dyDescent="0.3">
      <c r="L129" s="183" t="s">
        <v>84</v>
      </c>
      <c r="M129" s="111"/>
      <c r="N129" s="86"/>
      <c r="O129" s="71"/>
      <c r="P129" s="71"/>
      <c r="Q129" s="89"/>
      <c r="R129" s="71"/>
      <c r="S129" s="71"/>
      <c r="T129" s="71"/>
      <c r="U129" s="71"/>
      <c r="V129" s="71"/>
      <c r="W129" s="71"/>
      <c r="X129" s="71"/>
      <c r="Y129" s="71"/>
      <c r="Z129" s="71"/>
      <c r="AA129" s="71"/>
      <c r="AB129" s="71"/>
      <c r="AC129" s="71"/>
      <c r="AD129" s="71"/>
      <c r="AE129" s="71"/>
      <c r="AF129" s="74"/>
    </row>
    <row r="130" spans="11:32" ht="17.399999999999999" thickBot="1" x14ac:dyDescent="0.35">
      <c r="L130" s="183" t="s">
        <v>87</v>
      </c>
      <c r="M130" s="113"/>
      <c r="N130" s="114"/>
      <c r="O130" s="77"/>
      <c r="P130" s="77"/>
      <c r="Q130" s="115"/>
      <c r="R130" s="77"/>
      <c r="S130" s="116"/>
      <c r="T130" s="77"/>
      <c r="U130" s="77"/>
      <c r="V130" s="77"/>
      <c r="W130" s="77"/>
      <c r="X130" s="77"/>
      <c r="Y130" s="77"/>
      <c r="Z130" s="77"/>
      <c r="AA130" s="77"/>
      <c r="AB130" s="77"/>
      <c r="AC130" s="77"/>
      <c r="AD130" s="77"/>
      <c r="AE130" s="77"/>
      <c r="AF130" s="78"/>
    </row>
    <row r="131" spans="11:32" x14ac:dyDescent="0.3">
      <c r="K131" s="182"/>
    </row>
  </sheetData>
  <autoFilter ref="B3:G70" xr:uid="{9F56DAE1-F74E-4EB0-9AD7-0C0994EFD48B}">
    <filterColumn colId="0">
      <filters>
        <filter val="0"/>
        <filter val="Ext"/>
      </filters>
    </filterColumn>
  </autoFilter>
  <mergeCells count="5">
    <mergeCell ref="M115:O115"/>
    <mergeCell ref="P115:AA115"/>
    <mergeCell ref="K117:L117"/>
    <mergeCell ref="K118:L118"/>
    <mergeCell ref="K119:L119"/>
  </mergeCells>
  <dataValidations count="5">
    <dataValidation type="list" allowBlank="1" showInputMessage="1" showErrorMessage="1" sqref="E42" xr:uid="{C0EF4648-0EE3-4A4C-AFC1-58805CB212F5}">
      <formula1>"Investeringsuitstel, Markttest"</formula1>
    </dataValidation>
    <dataValidation type="list" allowBlank="1" showInputMessage="1" showErrorMessage="1" sqref="E43" xr:uid="{2CEDE636-2F0C-46B3-BAC1-A385952A4977}">
      <formula1>"Netto afname reductie, Netto injectie verhoging"</formula1>
    </dataValidation>
    <dataValidation type="list" allowBlank="1" showInputMessage="1" showErrorMessage="1" sqref="E41" xr:uid="{9631F349-7630-40DF-8AA3-9375270811BB}">
      <formula1>"EV, laadpalen, industrie, Warmtepomp, WKK, Zonnepanelen, Wind"</formula1>
    </dataValidation>
    <dataValidation type="list" allowBlank="1" showInputMessage="1" showErrorMessage="1" sqref="E3" xr:uid="{B72A132F-8A82-4B19-B65A-ABEE3347C228}">
      <formula1>"Damplein, Muizen, Aalst Noord, Bornem, Wezembeek, Gent st-kruiswinkel, Gistel, Koekelare, Jabbeke, Stene, Grimbergen, Wondelgem"</formula1>
    </dataValidation>
    <dataValidation type="list" allowBlank="1" showInputMessage="1" showErrorMessage="1" sqref="B3:B71" xr:uid="{2A379160-E865-4270-9880-85FDDBE4240E}">
      <formula1>#REF!</formula1>
    </dataValidation>
  </dataValidations>
  <hyperlinks>
    <hyperlink ref="I49" r:id="rId1" display="../../../../../../../:x:/s/PRJ00108/Ec0kb12Q7J9JrhsZ9aRzWJABJX7ltJsNFGuKWvirnS2Sfw?e=JzhxnL" xr:uid="{AB646002-076D-4E5C-B623-E9DD2ADBD1D0}"/>
    <hyperlink ref="I50" r:id="rId2" display="../../../../../../../:x:/s/PRJ00108/Ec0kb12Q7J9JrhsZ9aRzWJABJX7ltJsNFGuKWvirnS2Sfw?e=JzhxnL" xr:uid="{B92539A6-33DF-4CC1-872B-BAF1710CAB25}"/>
    <hyperlink ref="I51" r:id="rId3" display="../../../../../../../:x:/s/PRJ00108/Ec0kb12Q7J9JrhsZ9aRzWJABJX7ltJsNFGuKWvirnS2Sfw?e=JzhxnL" xr:uid="{6B67FE09-EEDA-474D-B11A-C4C3CA76E5C5}"/>
    <hyperlink ref="I63" r:id="rId4" display="../../../../../../../:x:/s/PRJ00108/Ec0kb12Q7J9JrhsZ9aRzWJABJX7ltJsNFGuKWvirnS2Sfw?e=JzhxnL" xr:uid="{D32D15AB-57C2-4F2C-8957-FB5777C62B43}"/>
    <hyperlink ref="I64" r:id="rId5" display="../../../../../../../:x:/s/PRJ00108/Ec0kb12Q7J9JrhsZ9aRzWJABJX7ltJsNFGuKWvirnS2Sfw?e=JzhxnL" xr:uid="{A77A81D3-C140-41AE-8B81-F75C58F9F6B5}"/>
    <hyperlink ref="I65" r:id="rId6" display="../../../../../../../:x:/s/PRJ00108/Ec0kb12Q7J9JrhsZ9aRzWJABJX7ltJsNFGuKWvirnS2Sfw?e=JzhxnL" xr:uid="{3B8D6A4D-B754-4C94-9552-A44E710D1ACC}"/>
    <hyperlink ref="I68" r:id="rId7" display="../../../../../../../:x:/s/PRJ00108/Ec0kb12Q7J9JrhsZ9aRzWJABJX7ltJsNFGuKWvirnS2Sfw?e=JzhxnL" xr:uid="{092FF463-05FC-4B4C-B91E-1686C3C43D3F}"/>
    <hyperlink ref="I69" r:id="rId8" display="../../../../../../../:x:/s/PRJ00108/Ec0kb12Q7J9JrhsZ9aRzWJABJX7ltJsNFGuKWvirnS2Sfw?e=JzhxnL" xr:uid="{155873F6-4D03-487E-A2BC-31CAFEFC3A49}"/>
    <hyperlink ref="I58" r:id="rId9" display="../../../../../../../:x:/s/PRJ00108/ERRi7v_s8rlHg22g-tBA_1YB63PVX33jcC0OmHZxqjB2ig?e=mZcimm" xr:uid="{77248465-4D21-416C-A5D1-5B3106954121}"/>
    <hyperlink ref="I59" r:id="rId10" display="../../../../../../../:x:/s/PRJ00108/ERRi7v_s8rlHg22g-tBA_1YB63PVX33jcC0OmHZxqjB2ig?e=mZcimm" xr:uid="{BA5D485A-FD22-4A62-8796-D7C94C37780E}"/>
    <hyperlink ref="I60" r:id="rId11" display="../../../../../../../:x:/s/PRJ00108/ERRi7v_s8rlHg22g-tBA_1YB63PVX33jcC0OmHZxqjB2ig?e=mZcimm" xr:uid="{C9BEFDFB-EF62-4BF7-BA2D-190FE7B4CB11}"/>
    <hyperlink ref="E17" r:id="rId12" display="https://portal.nodesmarket.com/onboarding/tenders?orderBy=openTo&amp;orderByDirection=asc&amp;map-bounds=51.21783436555637,3.1026077270507817,51.08301990567969,2.7840042114257812&amp;tab=constraint-areas" xr:uid="{6F64F930-D37C-4AA1-9DE3-290AB3E4C257}"/>
  </hyperlinks>
  <pageMargins left="0.7" right="0.7" top="0.75" bottom="0.75" header="0.3" footer="0.3"/>
  <pageSetup paperSize="9" scale="36" orientation="portrait" r:id="rId13"/>
  <headerFooter>
    <oddHeader>&amp;C&amp;"Calibri"&amp;10&amp;K000000 Fluvius - Intern&amp;1#_x000D_</oddHeader>
  </headerFooter>
  <drawing r:id="rId14"/>
  <legacyDrawing r:id="rId1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ACC41-BF02-4A10-A4D7-669F7704B1C8}">
  <sheetPr filterMode="1"/>
  <dimension ref="B1:AF132"/>
  <sheetViews>
    <sheetView view="pageBreakPreview" zoomScale="60" zoomScaleNormal="100" workbookViewId="0">
      <selection activeCell="G83" sqref="G83"/>
    </sheetView>
  </sheetViews>
  <sheetFormatPr defaultRowHeight="16.8" x14ac:dyDescent="0.3"/>
  <cols>
    <col min="1" max="1" width="4.33203125" customWidth="1"/>
    <col min="2" max="2" width="10" style="9" customWidth="1"/>
    <col min="3" max="3" width="2.109375" customWidth="1"/>
    <col min="4" max="4" width="54.6640625" style="41" customWidth="1"/>
    <col min="5" max="5" width="100.6640625" style="172" customWidth="1"/>
    <col min="6" max="6" width="11.6640625" style="171" customWidth="1"/>
    <col min="7" max="7" width="71.6640625" style="42" customWidth="1"/>
    <col min="8" max="8" width="2" customWidth="1"/>
    <col min="9" max="9" width="24.109375" style="27" customWidth="1"/>
  </cols>
  <sheetData>
    <row r="1" spans="2:9" ht="26.4" x14ac:dyDescent="0.25">
      <c r="B1" s="28" t="s">
        <v>44</v>
      </c>
      <c r="D1" s="131" t="s">
        <v>45</v>
      </c>
      <c r="E1" s="131"/>
      <c r="F1" s="131"/>
      <c r="G1" s="131"/>
      <c r="I1" s="29" t="s">
        <v>46</v>
      </c>
    </row>
    <row r="2" spans="2:9" ht="80.25" customHeight="1" x14ac:dyDescent="0.3">
      <c r="B2" s="26"/>
    </row>
    <row r="3" spans="2:9" x14ac:dyDescent="0.3">
      <c r="B3" s="128" t="str">
        <f>Template!B3</f>
        <v>Ext</v>
      </c>
      <c r="D3" s="43" t="s">
        <v>48</v>
      </c>
      <c r="E3" s="172" t="s">
        <v>224</v>
      </c>
    </row>
    <row r="4" spans="2:9" x14ac:dyDescent="0.3">
      <c r="B4" s="128" t="str">
        <f>Template!B4</f>
        <v>Ext</v>
      </c>
      <c r="D4" s="43" t="s">
        <v>53</v>
      </c>
      <c r="E4" s="172" t="s">
        <v>54</v>
      </c>
    </row>
    <row r="5" spans="2:9" x14ac:dyDescent="0.3">
      <c r="B5" s="128" t="str">
        <f>Template!B5</f>
        <v>Ext</v>
      </c>
    </row>
    <row r="6" spans="2:9" x14ac:dyDescent="0.3">
      <c r="B6" s="128" t="str">
        <f>Template!B6</f>
        <v>Ext</v>
      </c>
      <c r="D6" s="44" t="s">
        <v>74</v>
      </c>
      <c r="E6" s="148"/>
      <c r="F6" s="154"/>
      <c r="G6" s="45"/>
      <c r="H6" s="18"/>
      <c r="I6" s="30"/>
    </row>
    <row r="7" spans="2:9" ht="17.25" customHeight="1" x14ac:dyDescent="0.25">
      <c r="B7" s="128" t="str">
        <f>Template!B7</f>
        <v>Ext</v>
      </c>
      <c r="D7" s="43" t="s">
        <v>74</v>
      </c>
      <c r="E7" s="65" t="s">
        <v>77</v>
      </c>
      <c r="F7" s="172"/>
      <c r="G7" s="41"/>
      <c r="H7" s="11"/>
      <c r="I7" s="31"/>
    </row>
    <row r="8" spans="2:9" x14ac:dyDescent="0.25">
      <c r="B8" s="128" t="str">
        <f>Template!B8</f>
        <v>Ext</v>
      </c>
      <c r="E8" s="65" t="s">
        <v>81</v>
      </c>
      <c r="F8" s="172"/>
      <c r="G8" s="41"/>
      <c r="H8" s="11"/>
      <c r="I8" s="31"/>
    </row>
    <row r="9" spans="2:9" x14ac:dyDescent="0.25">
      <c r="B9" s="128" t="str">
        <f>Template!B9</f>
        <v>Ext</v>
      </c>
      <c r="E9" s="67" t="s">
        <v>83</v>
      </c>
      <c r="F9" s="172"/>
      <c r="G9" s="41"/>
      <c r="H9" s="11"/>
      <c r="I9" s="31"/>
    </row>
    <row r="10" spans="2:9" x14ac:dyDescent="0.25">
      <c r="B10" s="128" t="str">
        <f>Template!B10</f>
        <v>Ext</v>
      </c>
      <c r="E10" s="65" t="s">
        <v>85</v>
      </c>
      <c r="F10" s="172"/>
      <c r="G10" s="41"/>
      <c r="H10" s="11"/>
      <c r="I10" s="31"/>
    </row>
    <row r="11" spans="2:9" ht="18" customHeight="1" x14ac:dyDescent="0.25">
      <c r="B11" s="128" t="str">
        <f>Template!B11</f>
        <v>Ext</v>
      </c>
      <c r="E11" s="65" t="s">
        <v>88</v>
      </c>
      <c r="F11" s="172"/>
      <c r="G11" s="41"/>
      <c r="H11" s="11"/>
      <c r="I11" s="31"/>
    </row>
    <row r="12" spans="2:9" ht="18" customHeight="1" x14ac:dyDescent="0.25">
      <c r="B12" s="128" t="str">
        <f>Template!B12</f>
        <v>Ext</v>
      </c>
      <c r="E12" s="65" t="s">
        <v>89</v>
      </c>
      <c r="F12" s="172"/>
      <c r="G12" s="41"/>
      <c r="H12" s="11"/>
      <c r="I12" s="31"/>
    </row>
    <row r="13" spans="2:9" ht="27" customHeight="1" x14ac:dyDescent="0.25">
      <c r="B13" s="128" t="str">
        <f>Template!B13</f>
        <v>Ext</v>
      </c>
      <c r="E13" s="65" t="s">
        <v>90</v>
      </c>
      <c r="F13" s="172"/>
      <c r="G13" s="41"/>
      <c r="H13" s="11"/>
      <c r="I13" s="31"/>
    </row>
    <row r="14" spans="2:9" x14ac:dyDescent="0.3">
      <c r="B14" s="128" t="str">
        <f>Template!B14</f>
        <v>Ext</v>
      </c>
    </row>
    <row r="15" spans="2:9" x14ac:dyDescent="0.3">
      <c r="B15" s="128" t="str">
        <f>Template!B15</f>
        <v>Ext</v>
      </c>
      <c r="D15" s="44" t="str">
        <f xml:space="preserve"> "Basisinformatie " &amp; E3</f>
        <v>Basisinformatie Jabbeke</v>
      </c>
      <c r="E15" s="148"/>
      <c r="F15" s="154"/>
      <c r="G15" s="45" t="s">
        <v>91</v>
      </c>
      <c r="H15" s="18"/>
      <c r="I15" s="32" t="s">
        <v>46</v>
      </c>
    </row>
    <row r="16" spans="2:9" ht="33.6" x14ac:dyDescent="0.3">
      <c r="B16" s="128" t="str">
        <f>Template!B16</f>
        <v>Ext</v>
      </c>
      <c r="D16" s="43" t="s">
        <v>92</v>
      </c>
      <c r="E16" s="173" t="s">
        <v>225</v>
      </c>
      <c r="F16" s="173"/>
      <c r="G16" s="47"/>
      <c r="H16" s="19"/>
      <c r="I16" s="33"/>
    </row>
    <row r="17" spans="2:9" ht="34.799999999999997" x14ac:dyDescent="0.35">
      <c r="B17" s="128" t="str">
        <f>Template!B17</f>
        <v>Ext</v>
      </c>
      <c r="D17" s="43" t="s">
        <v>93</v>
      </c>
      <c r="E17" s="207" t="s">
        <v>176</v>
      </c>
      <c r="G17" s="48" t="s">
        <v>94</v>
      </c>
      <c r="I17" s="27" t="s">
        <v>95</v>
      </c>
    </row>
    <row r="18" spans="2:9" ht="33.6" x14ac:dyDescent="0.3">
      <c r="B18" s="128" t="str">
        <f>Template!B18</f>
        <v>Ext</v>
      </c>
      <c r="D18" s="43" t="s">
        <v>96</v>
      </c>
      <c r="E18" s="172" t="s">
        <v>226</v>
      </c>
      <c r="F18" s="174"/>
      <c r="I18" s="27" t="s">
        <v>97</v>
      </c>
    </row>
    <row r="19" spans="2:9" ht="17.399999999999999" x14ac:dyDescent="0.35">
      <c r="B19" s="128" t="str">
        <f>Template!B19</f>
        <v>Ext</v>
      </c>
      <c r="D19" s="43" t="s">
        <v>98</v>
      </c>
      <c r="E19" s="172" t="s">
        <v>227</v>
      </c>
      <c r="G19" s="48" t="s">
        <v>99</v>
      </c>
      <c r="I19" s="27" t="s">
        <v>100</v>
      </c>
    </row>
    <row r="20" spans="2:9" ht="17.399999999999999" x14ac:dyDescent="0.35">
      <c r="B20" s="128" t="str">
        <f>Template!B20</f>
        <v>Ext</v>
      </c>
      <c r="D20" s="49"/>
      <c r="G20" s="48"/>
    </row>
    <row r="21" spans="2:9" x14ac:dyDescent="0.25">
      <c r="B21" s="128" t="str">
        <f>Template!B21</f>
        <v>Ext</v>
      </c>
      <c r="D21" s="43" t="s">
        <v>180</v>
      </c>
      <c r="E21" s="130" t="s">
        <v>101</v>
      </c>
      <c r="F21" s="175"/>
      <c r="G21" s="127"/>
      <c r="H21" s="10"/>
      <c r="I21" s="31"/>
    </row>
    <row r="22" spans="2:9" x14ac:dyDescent="0.25">
      <c r="B22" s="128" t="str">
        <f>Template!B22</f>
        <v>Ext</v>
      </c>
      <c r="E22" s="65" t="s">
        <v>102</v>
      </c>
      <c r="F22" s="175"/>
      <c r="G22" s="127"/>
      <c r="H22" s="10"/>
      <c r="I22" s="31"/>
    </row>
    <row r="23" spans="2:9" x14ac:dyDescent="0.3">
      <c r="B23" s="128" t="str">
        <f>Template!B23</f>
        <v>Ext</v>
      </c>
      <c r="E23" s="130" t="s">
        <v>103</v>
      </c>
    </row>
    <row r="24" spans="2:9" x14ac:dyDescent="0.3">
      <c r="B24" s="128" t="str">
        <f>Template!B24</f>
        <v>Ext</v>
      </c>
      <c r="E24" s="130" t="s">
        <v>104</v>
      </c>
    </row>
    <row r="25" spans="2:9" x14ac:dyDescent="0.3">
      <c r="B25" s="128" t="str">
        <f>Template!B25</f>
        <v>Ext</v>
      </c>
      <c r="D25" s="130"/>
      <c r="E25" s="179"/>
    </row>
    <row r="26" spans="2:9" x14ac:dyDescent="0.3">
      <c r="B26" s="128" t="str">
        <f>Template!B26</f>
        <v>Ext</v>
      </c>
      <c r="D26" s="44" t="s">
        <v>105</v>
      </c>
      <c r="E26" s="148"/>
      <c r="F26" s="154"/>
      <c r="G26" s="45" t="s">
        <v>91</v>
      </c>
      <c r="H26" s="18"/>
      <c r="I26" s="30"/>
    </row>
    <row r="27" spans="2:9" x14ac:dyDescent="0.3">
      <c r="B27" s="128" t="str">
        <f>Template!B27</f>
        <v>Ext</v>
      </c>
      <c r="D27" s="50" t="s">
        <v>106</v>
      </c>
      <c r="E27" s="152"/>
      <c r="F27" s="156"/>
      <c r="G27" s="51"/>
      <c r="H27" s="20"/>
      <c r="I27" s="34" t="s">
        <v>46</v>
      </c>
    </row>
    <row r="28" spans="2:9" x14ac:dyDescent="0.3">
      <c r="B28" s="128" t="s">
        <v>47</v>
      </c>
      <c r="D28" s="43" t="s">
        <v>107</v>
      </c>
      <c r="E28" s="161">
        <v>21.2</v>
      </c>
      <c r="F28" s="171" t="s">
        <v>29</v>
      </c>
      <c r="I28" s="27" t="s">
        <v>109</v>
      </c>
    </row>
    <row r="29" spans="2:9" ht="17.399999999999999" hidden="1" x14ac:dyDescent="0.35">
      <c r="B29" s="128" t="str">
        <f>Template!B29</f>
        <v>Ext</v>
      </c>
      <c r="D29" s="43" t="s">
        <v>110</v>
      </c>
      <c r="E29" s="161"/>
      <c r="F29" s="171" t="s">
        <v>29</v>
      </c>
      <c r="G29" s="48" t="s">
        <v>111</v>
      </c>
    </row>
    <row r="30" spans="2:9" ht="17.399999999999999" x14ac:dyDescent="0.3">
      <c r="B30" s="128" t="s">
        <v>47</v>
      </c>
      <c r="D30" s="43" t="s">
        <v>112</v>
      </c>
      <c r="E30" s="161">
        <v>39</v>
      </c>
      <c r="F30" s="176"/>
    </row>
    <row r="31" spans="2:9" ht="17.399999999999999" x14ac:dyDescent="0.3">
      <c r="B31" s="128" t="str">
        <f>Template!B31</f>
        <v>Ext</v>
      </c>
      <c r="D31" s="53" t="s">
        <v>113</v>
      </c>
      <c r="E31"/>
      <c r="F31" s="176"/>
    </row>
    <row r="32" spans="2:9" x14ac:dyDescent="0.3">
      <c r="B32" s="128" t="str">
        <f>Template!B32</f>
        <v>Ext</v>
      </c>
      <c r="D32" s="43"/>
      <c r="E32" s="161"/>
    </row>
    <row r="33" spans="2:9" x14ac:dyDescent="0.3">
      <c r="B33" s="128" t="str">
        <f>Template!B33</f>
        <v>Ext</v>
      </c>
      <c r="D33" s="50" t="s">
        <v>114</v>
      </c>
      <c r="E33" s="164"/>
      <c r="F33" s="156"/>
      <c r="G33" s="51"/>
      <c r="H33" s="20"/>
      <c r="I33" s="34" t="s">
        <v>46</v>
      </c>
    </row>
    <row r="34" spans="2:9" x14ac:dyDescent="0.3">
      <c r="B34" s="128" t="str">
        <f>Template!B34</f>
        <v>Ext</v>
      </c>
      <c r="D34" s="43" t="s">
        <v>115</v>
      </c>
      <c r="E34" s="165">
        <v>36.4</v>
      </c>
      <c r="F34" s="171" t="s">
        <v>29</v>
      </c>
      <c r="I34" s="27" t="s">
        <v>117</v>
      </c>
    </row>
    <row r="35" spans="2:9" x14ac:dyDescent="0.3">
      <c r="B35" s="128" t="str">
        <f>Template!B35</f>
        <v>Ext</v>
      </c>
      <c r="D35" s="43" t="s">
        <v>113</v>
      </c>
      <c r="E35" s="166">
        <v>6100</v>
      </c>
    </row>
    <row r="36" spans="2:9" x14ac:dyDescent="0.3">
      <c r="B36" s="128" t="s">
        <v>47</v>
      </c>
      <c r="D36" s="43" t="s">
        <v>118</v>
      </c>
      <c r="E36" s="166">
        <v>135</v>
      </c>
    </row>
    <row r="37" spans="2:9" x14ac:dyDescent="0.3">
      <c r="B37" s="128" t="str">
        <f>Template!B37</f>
        <v>Ext</v>
      </c>
    </row>
    <row r="38" spans="2:9" x14ac:dyDescent="0.3">
      <c r="B38" s="128" t="str">
        <f>Template!B38</f>
        <v>Ext</v>
      </c>
      <c r="D38" s="50" t="s">
        <v>119</v>
      </c>
      <c r="E38" s="152"/>
      <c r="F38" s="156"/>
      <c r="G38" s="51"/>
      <c r="H38" s="20"/>
      <c r="I38" s="34" t="s">
        <v>46</v>
      </c>
    </row>
    <row r="39" spans="2:9" ht="52.2" hidden="1" x14ac:dyDescent="0.35">
      <c r="B39" s="128" t="s">
        <v>55</v>
      </c>
      <c r="D39" s="43" t="s">
        <v>120</v>
      </c>
      <c r="E39" s="158"/>
      <c r="G39" s="48" t="s">
        <v>121</v>
      </c>
      <c r="I39" s="27" t="s">
        <v>122</v>
      </c>
    </row>
    <row r="40" spans="2:9" ht="52.2" hidden="1" x14ac:dyDescent="0.35">
      <c r="B40" s="128" t="s">
        <v>55</v>
      </c>
      <c r="D40" s="43" t="s">
        <v>123</v>
      </c>
      <c r="E40" s="158"/>
      <c r="G40" s="48" t="s">
        <v>124</v>
      </c>
      <c r="I40" s="27" t="s">
        <v>122</v>
      </c>
    </row>
    <row r="41" spans="2:9" ht="17.399999999999999" hidden="1" x14ac:dyDescent="0.35">
      <c r="B41" s="128" t="s">
        <v>55</v>
      </c>
      <c r="D41" s="43" t="s">
        <v>125</v>
      </c>
      <c r="E41" s="147"/>
      <c r="G41" s="48" t="s">
        <v>126</v>
      </c>
      <c r="H41" s="25"/>
    </row>
    <row r="42" spans="2:9" x14ac:dyDescent="0.3">
      <c r="B42" s="128" t="str">
        <f>Template!B42</f>
        <v>Ext</v>
      </c>
      <c r="D42" s="43" t="s">
        <v>127</v>
      </c>
      <c r="E42" s="161" t="s">
        <v>181</v>
      </c>
      <c r="G42" s="59"/>
    </row>
    <row r="43" spans="2:9" x14ac:dyDescent="0.3">
      <c r="B43" s="128" t="str">
        <f>Template!B43</f>
        <v>Ext</v>
      </c>
      <c r="D43" s="43" t="s">
        <v>128</v>
      </c>
      <c r="E43" s="161" t="s">
        <v>182</v>
      </c>
      <c r="G43" s="59"/>
    </row>
    <row r="44" spans="2:9" x14ac:dyDescent="0.3">
      <c r="B44" s="128" t="str">
        <f>Template!B44</f>
        <v>Ext</v>
      </c>
      <c r="E44" s="147"/>
      <c r="G44" s="59"/>
    </row>
    <row r="45" spans="2:9" x14ac:dyDescent="0.3">
      <c r="B45" s="128" t="str">
        <f>Template!B45</f>
        <v>Ext</v>
      </c>
      <c r="D45" s="44" t="s">
        <v>129</v>
      </c>
      <c r="E45" s="148"/>
      <c r="F45" s="154"/>
      <c r="G45" s="45" t="s">
        <v>91</v>
      </c>
      <c r="H45" s="18"/>
      <c r="I45" s="35"/>
    </row>
    <row r="46" spans="2:9" x14ac:dyDescent="0.3">
      <c r="B46" s="128" t="str">
        <f>Template!B46</f>
        <v>Ext</v>
      </c>
      <c r="D46" s="50" t="s">
        <v>130</v>
      </c>
      <c r="E46" s="152"/>
      <c r="F46" s="156"/>
      <c r="G46" s="51"/>
      <c r="H46" s="20"/>
      <c r="I46" s="34"/>
    </row>
    <row r="47" spans="2:9" ht="34.799999999999997" hidden="1" x14ac:dyDescent="0.35">
      <c r="B47" s="128" t="s">
        <v>55</v>
      </c>
      <c r="D47" s="43" t="s">
        <v>131</v>
      </c>
      <c r="G47" s="48" t="s">
        <v>132</v>
      </c>
      <c r="H47" s="25"/>
      <c r="I47" s="27" t="s">
        <v>133</v>
      </c>
    </row>
    <row r="48" spans="2:9" ht="34.799999999999997" hidden="1" x14ac:dyDescent="0.35">
      <c r="B48" s="128" t="str">
        <f>Template!B48</f>
        <v>Ext</v>
      </c>
      <c r="D48" s="43" t="s">
        <v>134</v>
      </c>
      <c r="G48" s="48" t="s">
        <v>135</v>
      </c>
      <c r="H48" s="25"/>
      <c r="I48" s="27" t="s">
        <v>136</v>
      </c>
    </row>
    <row r="49" spans="2:9" ht="34.799999999999997" x14ac:dyDescent="0.35">
      <c r="B49" s="128" t="str">
        <f>Template!B49</f>
        <v>Ext</v>
      </c>
      <c r="D49" s="43" t="s">
        <v>137</v>
      </c>
      <c r="E49" s="161">
        <f>_xlfn.XLOOKUP(E3,Volumes!B4:B15,Volumes!O4:O15)</f>
        <v>1.8</v>
      </c>
      <c r="F49" s="171" t="s">
        <v>138</v>
      </c>
      <c r="G49" s="48" t="s">
        <v>139</v>
      </c>
      <c r="I49" s="36" t="s">
        <v>140</v>
      </c>
    </row>
    <row r="50" spans="2:9" ht="34.799999999999997" x14ac:dyDescent="0.35">
      <c r="B50" s="128" t="str">
        <f>Template!B50</f>
        <v>Ext</v>
      </c>
      <c r="D50" s="43" t="s">
        <v>141</v>
      </c>
      <c r="E50" s="161" t="s">
        <v>228</v>
      </c>
      <c r="F50" s="171" t="s">
        <v>138</v>
      </c>
      <c r="G50" s="48" t="s">
        <v>142</v>
      </c>
      <c r="H50" s="25"/>
      <c r="I50" s="36" t="s">
        <v>140</v>
      </c>
    </row>
    <row r="51" spans="2:9" ht="17.399999999999999" hidden="1" x14ac:dyDescent="0.35">
      <c r="B51" s="128" t="str">
        <f>Template!B51</f>
        <v>Ext</v>
      </c>
      <c r="D51" s="43" t="s">
        <v>143</v>
      </c>
      <c r="E51" s="161">
        <v>8</v>
      </c>
      <c r="F51" s="171" t="s">
        <v>138</v>
      </c>
      <c r="G51" s="48" t="s">
        <v>144</v>
      </c>
      <c r="H51" s="25"/>
      <c r="I51" s="36" t="s">
        <v>140</v>
      </c>
    </row>
    <row r="52" spans="2:9" x14ac:dyDescent="0.3">
      <c r="B52" s="128" t="str">
        <f>Template!B52</f>
        <v>Ext</v>
      </c>
      <c r="E52" s="161"/>
      <c r="H52" s="25"/>
    </row>
    <row r="53" spans="2:9" x14ac:dyDescent="0.3">
      <c r="B53" s="128" t="str">
        <f>Template!B53</f>
        <v>Ext</v>
      </c>
      <c r="D53" s="44" t="s">
        <v>145</v>
      </c>
      <c r="E53" s="162"/>
      <c r="F53" s="154"/>
      <c r="G53" s="45" t="s">
        <v>91</v>
      </c>
      <c r="H53" s="37"/>
      <c r="I53" s="30"/>
    </row>
    <row r="54" spans="2:9" ht="17.399999999999999" x14ac:dyDescent="0.35">
      <c r="B54" s="128" t="str">
        <f>Template!B54</f>
        <v>Ext</v>
      </c>
      <c r="D54" s="43" t="s">
        <v>146</v>
      </c>
      <c r="E54" s="168">
        <f>_xlfn.XLOOKUP($E$3,Volumes!B4:B15,Volumes!Q4:Q15)</f>
        <v>22887.90012619047</v>
      </c>
      <c r="F54" s="171" t="s">
        <v>30</v>
      </c>
      <c r="G54" s="48" t="s">
        <v>147</v>
      </c>
      <c r="I54" s="27" t="s">
        <v>148</v>
      </c>
    </row>
    <row r="55" spans="2:9" ht="17.399999999999999" x14ac:dyDescent="0.25">
      <c r="B55" s="128" t="str">
        <f>Template!B55</f>
        <v>Ext</v>
      </c>
      <c r="D55" s="43" t="s">
        <v>149</v>
      </c>
      <c r="E55" s="161">
        <f>_xlfn.XLOOKUP($E$3,Volumes!B4:B15,Volumes!D4:D15)</f>
        <v>13.9</v>
      </c>
      <c r="F55" s="153" t="s">
        <v>150</v>
      </c>
      <c r="G55" s="150" t="s">
        <v>151</v>
      </c>
    </row>
    <row r="56" spans="2:9" hidden="1" x14ac:dyDescent="0.3">
      <c r="B56" s="128" t="str">
        <f>Template!B56</f>
        <v>Ext</v>
      </c>
      <c r="D56" s="43" t="s">
        <v>152</v>
      </c>
      <c r="E56" s="161"/>
      <c r="H56" s="25"/>
      <c r="I56" s="38"/>
    </row>
    <row r="57" spans="2:9" hidden="1" x14ac:dyDescent="0.3">
      <c r="B57" s="128" t="str">
        <f>Template!B57</f>
        <v>Ext</v>
      </c>
      <c r="D57" s="60" t="s">
        <v>153</v>
      </c>
      <c r="E57" s="169"/>
      <c r="F57" s="181"/>
      <c r="G57" s="51"/>
      <c r="I57" s="39"/>
    </row>
    <row r="58" spans="2:9" ht="17.399999999999999" hidden="1" x14ac:dyDescent="0.35">
      <c r="B58" s="128" t="str">
        <f>Template!B58</f>
        <v>Ext</v>
      </c>
      <c r="D58" s="62" t="s">
        <v>154</v>
      </c>
      <c r="E58" s="161"/>
      <c r="F58" s="171" t="s">
        <v>155</v>
      </c>
      <c r="G58" s="48" t="s">
        <v>156</v>
      </c>
      <c r="I58" s="36" t="s">
        <v>157</v>
      </c>
    </row>
    <row r="59" spans="2:9" ht="17.399999999999999" hidden="1" x14ac:dyDescent="0.35">
      <c r="B59" s="128" t="str">
        <f>Template!B59</f>
        <v>Ext</v>
      </c>
      <c r="D59" s="62" t="s">
        <v>158</v>
      </c>
      <c r="E59" s="161"/>
      <c r="F59" s="171" t="s">
        <v>155</v>
      </c>
      <c r="G59" s="48" t="s">
        <v>156</v>
      </c>
      <c r="I59" s="36" t="s">
        <v>157</v>
      </c>
    </row>
    <row r="60" spans="2:9" ht="17.399999999999999" hidden="1" x14ac:dyDescent="0.35">
      <c r="B60" s="128" t="str">
        <f>Template!B60</f>
        <v>Ext</v>
      </c>
      <c r="D60" s="62" t="s">
        <v>159</v>
      </c>
      <c r="E60" s="161"/>
      <c r="F60" s="171" t="s">
        <v>160</v>
      </c>
      <c r="G60" s="48" t="s">
        <v>156</v>
      </c>
      <c r="I60" s="36" t="s">
        <v>157</v>
      </c>
    </row>
    <row r="61" spans="2:9" x14ac:dyDescent="0.3">
      <c r="B61" s="128" t="str">
        <f>Template!B61</f>
        <v>Ext</v>
      </c>
      <c r="E61" s="161"/>
      <c r="I61" s="36"/>
    </row>
    <row r="62" spans="2:9" x14ac:dyDescent="0.3">
      <c r="B62" s="128" t="str">
        <f>Template!B62</f>
        <v>Ext</v>
      </c>
      <c r="D62" s="66" t="s">
        <v>161</v>
      </c>
      <c r="E62" s="162"/>
      <c r="F62" s="154"/>
      <c r="G62" s="45" t="s">
        <v>91</v>
      </c>
      <c r="H62" s="18"/>
      <c r="I62" s="30"/>
    </row>
    <row r="63" spans="2:9" ht="17.399999999999999" hidden="1" x14ac:dyDescent="0.35">
      <c r="B63" s="128" t="str">
        <f>Template!B63</f>
        <v>Ext</v>
      </c>
      <c r="D63" s="43" t="s">
        <v>162</v>
      </c>
      <c r="E63" s="161">
        <f>_xlfn.XLOOKUP($E$3,Volumes!B4:B15,Volumes!E4:E15)</f>
        <v>52.800000000000004</v>
      </c>
      <c r="F63" s="171" t="s">
        <v>150</v>
      </c>
      <c r="G63" s="48" t="s">
        <v>126</v>
      </c>
      <c r="H63" s="25"/>
      <c r="I63" s="36" t="s">
        <v>140</v>
      </c>
    </row>
    <row r="64" spans="2:9" ht="17.399999999999999" hidden="1" x14ac:dyDescent="0.35">
      <c r="B64" s="128" t="str">
        <f>Template!B64</f>
        <v>Ext</v>
      </c>
      <c r="D64" s="43" t="s">
        <v>163</v>
      </c>
      <c r="E64" s="161">
        <f>_xlfn.XLOOKUP($E$3,Volumes!B4:B15,Volumes!F4:F15)</f>
        <v>12</v>
      </c>
      <c r="F64" s="171" t="s">
        <v>150</v>
      </c>
      <c r="G64" s="48" t="s">
        <v>126</v>
      </c>
      <c r="I64" s="36" t="s">
        <v>140</v>
      </c>
    </row>
    <row r="65" spans="2:9" ht="17.399999999999999" hidden="1" x14ac:dyDescent="0.35">
      <c r="B65" s="128" t="str">
        <f>Template!B65</f>
        <v>Ext</v>
      </c>
      <c r="D65" s="43" t="s">
        <v>164</v>
      </c>
      <c r="E65" s="161">
        <f>_xlfn.XLOOKUP($E$3,Volumes!B4:B15,Volumes!G4:G15)</f>
        <v>0</v>
      </c>
      <c r="F65" s="171" t="s">
        <v>25</v>
      </c>
      <c r="G65" s="48" t="s">
        <v>126</v>
      </c>
      <c r="I65" s="36" t="s">
        <v>140</v>
      </c>
    </row>
    <row r="66" spans="2:9" ht="17.399999999999999" hidden="1" x14ac:dyDescent="0.35">
      <c r="B66" s="128" t="str">
        <f>Template!B66</f>
        <v>Ext</v>
      </c>
      <c r="D66" s="43" t="s">
        <v>165</v>
      </c>
      <c r="E66" s="145">
        <f>E63/(E64+E65)</f>
        <v>4.4000000000000004</v>
      </c>
      <c r="G66" s="48" t="s">
        <v>126</v>
      </c>
      <c r="H66" s="25"/>
      <c r="I66" s="40" t="s">
        <v>166</v>
      </c>
    </row>
    <row r="67" spans="2:9" hidden="1" x14ac:dyDescent="0.3">
      <c r="B67" s="128" t="str">
        <f>Template!B67</f>
        <v>Ext</v>
      </c>
      <c r="D67" s="43" t="s">
        <v>167</v>
      </c>
      <c r="E67" s="161"/>
      <c r="H67" s="25"/>
      <c r="I67" s="40"/>
    </row>
    <row r="68" spans="2:9" ht="17.399999999999999" x14ac:dyDescent="0.35">
      <c r="B68" s="128" t="str">
        <f>Template!B68</f>
        <v>Ext</v>
      </c>
      <c r="D68" s="64" t="s">
        <v>168</v>
      </c>
      <c r="E68" s="161">
        <f>_xlfn.XLOOKUP($E$3,Volumes!B4:B15,Volumes!H4:H15)</f>
        <v>13</v>
      </c>
      <c r="F68" s="171" t="s">
        <v>169</v>
      </c>
      <c r="G68" s="48" t="s">
        <v>170</v>
      </c>
      <c r="H68" s="25"/>
      <c r="I68" s="36" t="s">
        <v>140</v>
      </c>
    </row>
    <row r="69" spans="2:9" ht="34.799999999999997" hidden="1" x14ac:dyDescent="0.35">
      <c r="B69" s="128" t="str">
        <f>Template!B69</f>
        <v>Ext</v>
      </c>
      <c r="D69" s="43" t="s">
        <v>171</v>
      </c>
      <c r="E69" s="161"/>
      <c r="G69" s="48" t="s">
        <v>172</v>
      </c>
      <c r="H69" s="25"/>
      <c r="I69" s="36" t="s">
        <v>140</v>
      </c>
    </row>
    <row r="70" spans="2:9" x14ac:dyDescent="0.3">
      <c r="B70" s="128" t="str">
        <f>Template!B70</f>
        <v>Ext</v>
      </c>
      <c r="D70" s="43" t="s">
        <v>53</v>
      </c>
      <c r="E70" s="161" t="str">
        <f>E4</f>
        <v>December 2024 - December 2025</v>
      </c>
    </row>
    <row r="71" spans="2:9" x14ac:dyDescent="0.3">
      <c r="B71" s="129"/>
      <c r="D71" s="43"/>
      <c r="E71" s="180"/>
      <c r="I71" s="27" t="s">
        <v>173</v>
      </c>
    </row>
    <row r="72" spans="2:9" x14ac:dyDescent="0.3">
      <c r="B72" s="8"/>
      <c r="D72" s="44" t="s">
        <v>185</v>
      </c>
      <c r="E72" s="162"/>
      <c r="F72" s="154"/>
      <c r="G72" s="45"/>
    </row>
    <row r="73" spans="2:9" x14ac:dyDescent="0.3">
      <c r="B73" s="8"/>
    </row>
    <row r="74" spans="2:9" x14ac:dyDescent="0.3">
      <c r="B74" s="8"/>
    </row>
    <row r="75" spans="2:9" x14ac:dyDescent="0.3">
      <c r="B75" s="8"/>
    </row>
    <row r="76" spans="2:9" x14ac:dyDescent="0.3">
      <c r="B76" s="8"/>
    </row>
    <row r="77" spans="2:9" x14ac:dyDescent="0.3">
      <c r="B77" s="8"/>
    </row>
    <row r="78" spans="2:9" x14ac:dyDescent="0.3">
      <c r="B78" s="8"/>
    </row>
    <row r="79" spans="2:9" x14ac:dyDescent="0.3">
      <c r="B79" s="8"/>
    </row>
    <row r="80" spans="2:9" x14ac:dyDescent="0.3">
      <c r="B80" s="8"/>
    </row>
    <row r="81" spans="2:2" x14ac:dyDescent="0.3">
      <c r="B81" s="8"/>
    </row>
    <row r="82" spans="2:2" x14ac:dyDescent="0.3">
      <c r="B82" s="8"/>
    </row>
    <row r="83" spans="2:2" x14ac:dyDescent="0.3">
      <c r="B83" s="8"/>
    </row>
    <row r="84" spans="2:2" x14ac:dyDescent="0.3">
      <c r="B84" s="8"/>
    </row>
    <row r="85" spans="2:2" x14ac:dyDescent="0.3">
      <c r="B85" s="8"/>
    </row>
    <row r="86" spans="2:2" x14ac:dyDescent="0.3">
      <c r="B86" s="8"/>
    </row>
    <row r="87" spans="2:2" x14ac:dyDescent="0.3">
      <c r="B87" s="8"/>
    </row>
    <row r="88" spans="2:2" x14ac:dyDescent="0.3">
      <c r="B88" s="8"/>
    </row>
    <row r="115" spans="11:32" ht="17.399999999999999" thickBot="1" x14ac:dyDescent="0.35">
      <c r="K115" s="188" t="s">
        <v>186</v>
      </c>
    </row>
    <row r="116" spans="11:32" x14ac:dyDescent="0.3">
      <c r="K116" s="197"/>
      <c r="L116" s="197"/>
      <c r="M116" s="258">
        <v>2024</v>
      </c>
      <c r="N116" s="259"/>
      <c r="O116" s="259"/>
      <c r="P116" s="263">
        <v>2025</v>
      </c>
      <c r="Q116" s="264"/>
      <c r="R116" s="264"/>
      <c r="S116" s="264"/>
      <c r="T116" s="264"/>
      <c r="U116" s="264"/>
      <c r="V116" s="264"/>
      <c r="W116" s="264"/>
      <c r="X116" s="264"/>
      <c r="Y116" s="264"/>
      <c r="Z116" s="264"/>
      <c r="AA116" s="265"/>
      <c r="AB116" s="184"/>
      <c r="AC116" s="184"/>
    </row>
    <row r="117" spans="11:32" ht="17.399999999999999" thickBot="1" x14ac:dyDescent="0.35">
      <c r="K117" s="197"/>
      <c r="L117" s="197"/>
      <c r="M117" s="4" t="s">
        <v>56</v>
      </c>
      <c r="N117" s="5" t="s">
        <v>57</v>
      </c>
      <c r="O117" s="79" t="s">
        <v>58</v>
      </c>
      <c r="P117" s="4" t="s">
        <v>59</v>
      </c>
      <c r="Q117" s="5" t="s">
        <v>60</v>
      </c>
      <c r="R117" s="5" t="s">
        <v>61</v>
      </c>
      <c r="S117" s="5" t="s">
        <v>62</v>
      </c>
      <c r="T117" s="5" t="s">
        <v>63</v>
      </c>
      <c r="U117" s="5" t="s">
        <v>64</v>
      </c>
      <c r="V117" s="5" t="s">
        <v>65</v>
      </c>
      <c r="W117" s="5" t="s">
        <v>66</v>
      </c>
      <c r="X117" s="5" t="s">
        <v>67</v>
      </c>
      <c r="Y117" s="5" t="s">
        <v>68</v>
      </c>
      <c r="Z117" s="5" t="s">
        <v>69</v>
      </c>
      <c r="AA117" s="6" t="s">
        <v>58</v>
      </c>
      <c r="AB117" s="185"/>
      <c r="AC117" s="185"/>
    </row>
    <row r="118" spans="11:32" x14ac:dyDescent="0.3">
      <c r="K118" s="256" t="s">
        <v>72</v>
      </c>
      <c r="L118" s="256"/>
      <c r="M118" s="195"/>
      <c r="N118" s="103"/>
      <c r="O118" s="196"/>
      <c r="P118" s="198"/>
      <c r="Q118" s="201"/>
      <c r="R118" s="201"/>
      <c r="S118" s="201"/>
      <c r="T118" s="103"/>
      <c r="U118" s="104"/>
      <c r="V118" s="104"/>
      <c r="W118" s="104"/>
      <c r="X118" s="104"/>
      <c r="Y118" s="104"/>
      <c r="Z118" s="104"/>
      <c r="AA118" s="105"/>
      <c r="AB118" s="186"/>
      <c r="AC118" s="186"/>
    </row>
    <row r="119" spans="11:32" x14ac:dyDescent="0.3">
      <c r="K119" s="256" t="s">
        <v>75</v>
      </c>
      <c r="L119" s="256"/>
      <c r="M119" s="73"/>
      <c r="N119" s="72"/>
      <c r="O119" s="80"/>
      <c r="P119" s="106"/>
      <c r="Q119" s="100"/>
      <c r="R119" s="100"/>
      <c r="S119" s="202"/>
      <c r="T119" s="72"/>
      <c r="U119" s="71"/>
      <c r="V119" s="71"/>
      <c r="W119" s="71"/>
      <c r="X119" s="71"/>
      <c r="Y119" s="71"/>
      <c r="Z119" s="71"/>
      <c r="AA119" s="74"/>
      <c r="AB119" s="187"/>
      <c r="AC119" s="186"/>
    </row>
    <row r="120" spans="11:32" ht="17.399999999999999" thickBot="1" x14ac:dyDescent="0.35">
      <c r="K120" s="256" t="s">
        <v>78</v>
      </c>
      <c r="L120" s="256"/>
      <c r="M120" s="75"/>
      <c r="N120" s="76"/>
      <c r="O120" s="81"/>
      <c r="P120" s="107"/>
      <c r="Q120" s="108"/>
      <c r="R120" s="108"/>
      <c r="S120" s="203"/>
      <c r="T120" s="76"/>
      <c r="U120" s="77"/>
      <c r="V120" s="77"/>
      <c r="W120" s="77"/>
      <c r="X120" s="77"/>
      <c r="Y120" s="77"/>
      <c r="Z120" s="77"/>
      <c r="AA120" s="78"/>
      <c r="AB120" s="186"/>
      <c r="AC120" s="186"/>
    </row>
    <row r="121" spans="11:32" x14ac:dyDescent="0.3">
      <c r="M121" s="25" t="s">
        <v>187</v>
      </c>
    </row>
    <row r="122" spans="11:32" x14ac:dyDescent="0.3">
      <c r="M122" s="25"/>
    </row>
    <row r="123" spans="11:32" ht="17.399999999999999" thickBot="1" x14ac:dyDescent="0.35">
      <c r="K123" s="188" t="s">
        <v>188</v>
      </c>
    </row>
    <row r="124" spans="11:32" ht="17.399999999999999" thickBot="1" x14ac:dyDescent="0.35">
      <c r="M124" s="189">
        <v>0.20833333333333334</v>
      </c>
      <c r="N124" s="190">
        <v>0.25</v>
      </c>
      <c r="O124" s="190">
        <v>0.29166666666666669</v>
      </c>
      <c r="P124" s="190">
        <v>0.33333333333333331</v>
      </c>
      <c r="Q124" s="190">
        <v>0.375</v>
      </c>
      <c r="R124" s="190">
        <v>0.41666666666666669</v>
      </c>
      <c r="S124" s="190">
        <v>0.45833333333333331</v>
      </c>
      <c r="T124" s="190">
        <v>0.5</v>
      </c>
      <c r="U124" s="190">
        <v>0.54166666666666663</v>
      </c>
      <c r="V124" s="190">
        <v>0.58333333333333337</v>
      </c>
      <c r="W124" s="190">
        <v>0.625</v>
      </c>
      <c r="X124" s="190">
        <v>0.66666666666666663</v>
      </c>
      <c r="Y124" s="190">
        <v>0.70833333333333337</v>
      </c>
      <c r="Z124" s="190">
        <v>0.75</v>
      </c>
      <c r="AA124" s="190">
        <v>0.79166666666666663</v>
      </c>
      <c r="AB124" s="190">
        <v>0.83333333333333337</v>
      </c>
      <c r="AC124" s="190">
        <v>0.875</v>
      </c>
      <c r="AD124" s="190">
        <v>0.91666666666666663</v>
      </c>
      <c r="AE124" s="190">
        <v>0.95833333333333337</v>
      </c>
      <c r="AF124" s="191">
        <v>1</v>
      </c>
    </row>
    <row r="125" spans="11:32" x14ac:dyDescent="0.3">
      <c r="L125" s="183" t="s">
        <v>71</v>
      </c>
      <c r="M125" s="192"/>
      <c r="N125" s="193"/>
      <c r="O125" s="104"/>
      <c r="P125" s="104"/>
      <c r="Q125" s="104"/>
      <c r="R125" s="104"/>
      <c r="S125" s="104"/>
      <c r="T125" s="104"/>
      <c r="U125" s="104"/>
      <c r="V125" s="104"/>
      <c r="W125" s="104"/>
      <c r="X125" s="104"/>
      <c r="Y125" s="194"/>
      <c r="Z125" s="194"/>
      <c r="AA125" s="104"/>
      <c r="AB125" s="104"/>
      <c r="AC125" s="104"/>
      <c r="AD125" s="104"/>
      <c r="AE125" s="104"/>
      <c r="AF125" s="105"/>
    </row>
    <row r="126" spans="11:32" x14ac:dyDescent="0.3">
      <c r="L126" s="183" t="s">
        <v>73</v>
      </c>
      <c r="M126" s="111"/>
      <c r="N126" s="86"/>
      <c r="O126" s="71"/>
      <c r="P126" s="71"/>
      <c r="Q126" s="71"/>
      <c r="R126" s="71"/>
      <c r="S126" s="87"/>
      <c r="T126" s="71"/>
      <c r="U126" s="71"/>
      <c r="V126" s="71"/>
      <c r="W126" s="71"/>
      <c r="X126" s="71"/>
      <c r="Y126" s="71"/>
      <c r="Z126" s="71"/>
      <c r="AA126" s="71"/>
      <c r="AB126" s="71"/>
      <c r="AC126" s="71"/>
      <c r="AD126" s="71"/>
      <c r="AE126" s="71"/>
      <c r="AF126" s="74"/>
    </row>
    <row r="127" spans="11:32" x14ac:dyDescent="0.3">
      <c r="L127" s="183" t="s">
        <v>76</v>
      </c>
      <c r="M127" s="111"/>
      <c r="N127" s="86"/>
      <c r="O127" s="71"/>
      <c r="P127" s="71"/>
      <c r="Q127" s="71"/>
      <c r="R127" s="71"/>
      <c r="S127" s="87"/>
      <c r="T127" s="71"/>
      <c r="U127" s="71"/>
      <c r="V127" s="71"/>
      <c r="W127" s="71"/>
      <c r="X127" s="71"/>
      <c r="Y127" s="109"/>
      <c r="Z127" s="109"/>
      <c r="AA127" s="71"/>
      <c r="AB127" s="71"/>
      <c r="AC127" s="71"/>
      <c r="AD127" s="71"/>
      <c r="AE127" s="71"/>
      <c r="AF127" s="74"/>
    </row>
    <row r="128" spans="11:32" x14ac:dyDescent="0.3">
      <c r="L128" s="183" t="s">
        <v>80</v>
      </c>
      <c r="M128" s="111"/>
      <c r="N128" s="86"/>
      <c r="O128" s="71"/>
      <c r="P128" s="71"/>
      <c r="Q128" s="71"/>
      <c r="R128" s="71"/>
      <c r="S128" s="88"/>
      <c r="T128" s="71"/>
      <c r="U128" s="71"/>
      <c r="V128" s="71"/>
      <c r="W128" s="71"/>
      <c r="X128" s="109"/>
      <c r="Y128" s="109"/>
      <c r="Z128" s="71"/>
      <c r="AA128" s="71"/>
      <c r="AB128" s="71"/>
      <c r="AC128" s="71"/>
      <c r="AD128" s="71"/>
      <c r="AE128" s="71"/>
      <c r="AF128" s="74"/>
    </row>
    <row r="129" spans="11:32" x14ac:dyDescent="0.3">
      <c r="L129" s="183" t="s">
        <v>82</v>
      </c>
      <c r="M129" s="111"/>
      <c r="N129" s="86"/>
      <c r="O129" s="71"/>
      <c r="P129" s="71"/>
      <c r="Q129" s="89"/>
      <c r="R129" s="71"/>
      <c r="S129" s="71"/>
      <c r="T129" s="71"/>
      <c r="U129" s="71"/>
      <c r="V129" s="71"/>
      <c r="W129" s="71"/>
      <c r="X129" s="71"/>
      <c r="Y129" s="71"/>
      <c r="Z129" s="109"/>
      <c r="AA129" s="71"/>
      <c r="AB129" s="71"/>
      <c r="AC129" s="71"/>
      <c r="AD129" s="71"/>
      <c r="AE129" s="71"/>
      <c r="AF129" s="74"/>
    </row>
    <row r="130" spans="11:32" x14ac:dyDescent="0.3">
      <c r="L130" s="183" t="s">
        <v>84</v>
      </c>
      <c r="M130" s="111"/>
      <c r="N130" s="86"/>
      <c r="O130" s="71"/>
      <c r="P130" s="71"/>
      <c r="Q130" s="89"/>
      <c r="R130" s="71"/>
      <c r="S130" s="71"/>
      <c r="T130" s="71"/>
      <c r="U130" s="71"/>
      <c r="V130" s="71"/>
      <c r="W130" s="71"/>
      <c r="X130" s="71"/>
      <c r="Y130" s="71"/>
      <c r="Z130" s="71"/>
      <c r="AA130" s="71"/>
      <c r="AB130" s="71"/>
      <c r="AC130" s="71"/>
      <c r="AD130" s="71"/>
      <c r="AE130" s="71"/>
      <c r="AF130" s="74"/>
    </row>
    <row r="131" spans="11:32" ht="17.399999999999999" thickBot="1" x14ac:dyDescent="0.35">
      <c r="L131" s="183" t="s">
        <v>87</v>
      </c>
      <c r="M131" s="113"/>
      <c r="N131" s="114"/>
      <c r="O131" s="77"/>
      <c r="P131" s="77"/>
      <c r="Q131" s="115"/>
      <c r="R131" s="77"/>
      <c r="S131" s="116"/>
      <c r="T131" s="77"/>
      <c r="U131" s="77"/>
      <c r="V131" s="77"/>
      <c r="W131" s="77"/>
      <c r="X131" s="77"/>
      <c r="Y131" s="77"/>
      <c r="Z131" s="77"/>
      <c r="AA131" s="77"/>
      <c r="AB131" s="77"/>
      <c r="AC131" s="77"/>
      <c r="AD131" s="77"/>
      <c r="AE131" s="77"/>
      <c r="AF131" s="78"/>
    </row>
    <row r="132" spans="11:32" x14ac:dyDescent="0.3">
      <c r="K132" s="182"/>
    </row>
  </sheetData>
  <autoFilter ref="B3:G70" xr:uid="{9F56DAE1-F74E-4EB0-9AD7-0C0994EFD48B}">
    <filterColumn colId="0">
      <filters>
        <filter val="0"/>
        <filter val="Ext"/>
      </filters>
    </filterColumn>
  </autoFilter>
  <mergeCells count="5">
    <mergeCell ref="M116:O116"/>
    <mergeCell ref="P116:AA116"/>
    <mergeCell ref="K118:L118"/>
    <mergeCell ref="K119:L119"/>
    <mergeCell ref="K120:L120"/>
  </mergeCells>
  <dataValidations count="5">
    <dataValidation type="list" allowBlank="1" showInputMessage="1" showErrorMessage="1" sqref="E42" xr:uid="{5FB99CA9-1813-4EEA-A1F7-E3FF483F109E}">
      <formula1>"Investeringsuitstel, Markttest"</formula1>
    </dataValidation>
    <dataValidation type="list" allowBlank="1" showInputMessage="1" showErrorMessage="1" sqref="E43" xr:uid="{C023DC59-F012-4260-806B-C8E55C6AE833}">
      <formula1>"Netto afname reductie, Netto injectie verhoging"</formula1>
    </dataValidation>
    <dataValidation type="list" allowBlank="1" showInputMessage="1" showErrorMessage="1" sqref="E41" xr:uid="{3E8EDC91-3905-4E6A-A284-AE43C579499E}">
      <formula1>"EV, laadpalen, industrie, Warmtepomp, WKK, Zonnepanelen, Wind"</formula1>
    </dataValidation>
    <dataValidation type="list" allowBlank="1" showInputMessage="1" showErrorMessage="1" sqref="E3" xr:uid="{1245D49A-AEDF-49E5-9690-E4076A4D674A}">
      <formula1>"Damplein, Muizen, Aalst Noord, Bornem, Wezembeek, Gent st-kruiswinkel, Gistel, Koekelare, Jabbeke, Stene, Grimbergen, Wondelgem"</formula1>
    </dataValidation>
    <dataValidation type="list" allowBlank="1" showInputMessage="1" showErrorMessage="1" sqref="B3:B71" xr:uid="{B8193155-6D70-4514-9ED7-6B0E00BF5C3F}">
      <formula1>#REF!</formula1>
    </dataValidation>
  </dataValidations>
  <hyperlinks>
    <hyperlink ref="I49" r:id="rId1" display="../../../../../../../:x:/s/PRJ00108/Ec0kb12Q7J9JrhsZ9aRzWJABJX7ltJsNFGuKWvirnS2Sfw?e=JzhxnL" xr:uid="{5B184360-5169-4E4F-9D86-913D046D2F9F}"/>
    <hyperlink ref="I50" r:id="rId2" display="../../../../../../../:x:/s/PRJ00108/Ec0kb12Q7J9JrhsZ9aRzWJABJX7ltJsNFGuKWvirnS2Sfw?e=JzhxnL" xr:uid="{8D41F34B-D164-4A25-ACC5-526AE86AD9D8}"/>
    <hyperlink ref="I51" r:id="rId3" display="../../../../../../../:x:/s/PRJ00108/Ec0kb12Q7J9JrhsZ9aRzWJABJX7ltJsNFGuKWvirnS2Sfw?e=JzhxnL" xr:uid="{0F8F22AD-0765-46C1-A14F-062BB3B37015}"/>
    <hyperlink ref="I63" r:id="rId4" display="../../../../../../../:x:/s/PRJ00108/Ec0kb12Q7J9JrhsZ9aRzWJABJX7ltJsNFGuKWvirnS2Sfw?e=JzhxnL" xr:uid="{F8F711E1-3629-4153-9294-34C1D3D2674E}"/>
    <hyperlink ref="I64" r:id="rId5" display="../../../../../../../:x:/s/PRJ00108/Ec0kb12Q7J9JrhsZ9aRzWJABJX7ltJsNFGuKWvirnS2Sfw?e=JzhxnL" xr:uid="{97189B2E-7D99-4E24-A79C-461462DC4640}"/>
    <hyperlink ref="I65" r:id="rId6" display="../../../../../../../:x:/s/PRJ00108/Ec0kb12Q7J9JrhsZ9aRzWJABJX7ltJsNFGuKWvirnS2Sfw?e=JzhxnL" xr:uid="{FA5EF64D-503E-48DF-93A9-75983DE9A35A}"/>
    <hyperlink ref="I68" r:id="rId7" display="../../../../../../../:x:/s/PRJ00108/Ec0kb12Q7J9JrhsZ9aRzWJABJX7ltJsNFGuKWvirnS2Sfw?e=JzhxnL" xr:uid="{63C335F4-650F-4B2D-B89D-1A375DAE8D2E}"/>
    <hyperlink ref="I69" r:id="rId8" display="../../../../../../../:x:/s/PRJ00108/Ec0kb12Q7J9JrhsZ9aRzWJABJX7ltJsNFGuKWvirnS2Sfw?e=JzhxnL" xr:uid="{944D5FB4-56BF-42B3-A308-7155F15D6B1C}"/>
    <hyperlink ref="I58" r:id="rId9" display="../../../../../../../:x:/s/PRJ00108/ERRi7v_s8rlHg22g-tBA_1YB63PVX33jcC0OmHZxqjB2ig?e=mZcimm" xr:uid="{3CF09D95-4ADA-4FFB-8C75-8F68D15C65E3}"/>
    <hyperlink ref="I59" r:id="rId10" display="../../../../../../../:x:/s/PRJ00108/ERRi7v_s8rlHg22g-tBA_1YB63PVX33jcC0OmHZxqjB2ig?e=mZcimm" xr:uid="{E88CFB5D-BAF3-49DB-A4F8-281AC2E6AAE8}"/>
    <hyperlink ref="I60" r:id="rId11" display="../../../../../../../:x:/s/PRJ00108/ERRi7v_s8rlHg22g-tBA_1YB63PVX33jcC0OmHZxqjB2ig?e=mZcimm" xr:uid="{47112864-4A92-4A9F-8CD7-7166680C8EE7}"/>
    <hyperlink ref="E17" r:id="rId12" display="https://portal.nodesmarket.com/onboarding/tenders?orderBy=openTo&amp;orderByDirection=asc&amp;map-bounds=51.21783436555637,3.1026077270507817,51.08301990567969,2.7840042114257812&amp;tab=constraint-areas" xr:uid="{D2EED52E-E56F-4571-8C34-DDB259230E2D}"/>
  </hyperlinks>
  <pageMargins left="0.7" right="0.7" top="0.75" bottom="0.75" header="0.3" footer="0.3"/>
  <pageSetup paperSize="9" scale="36" orientation="portrait" r:id="rId13"/>
  <headerFooter>
    <oddHeader>&amp;C&amp;"Calibri"&amp;10&amp;K000000 Fluvius - Intern&amp;1#_x000D_</oddHeader>
  </headerFooter>
  <drawing r:id="rId14"/>
  <legacyDrawing r:id="rId15"/>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B2CAB-C1B3-4F43-9A54-2C113ED64860}">
  <sheetPr filterMode="1"/>
  <dimension ref="B1:AF131"/>
  <sheetViews>
    <sheetView view="pageBreakPreview" topLeftCell="A14" zoomScale="60" zoomScaleNormal="100" workbookViewId="0">
      <selection activeCell="G83" sqref="G83"/>
    </sheetView>
  </sheetViews>
  <sheetFormatPr defaultRowHeight="16.8" x14ac:dyDescent="0.3"/>
  <cols>
    <col min="1" max="1" width="4.33203125" customWidth="1"/>
    <col min="2" max="2" width="10" style="9" customWidth="1"/>
    <col min="3" max="3" width="2.109375" customWidth="1"/>
    <col min="4" max="4" width="54.6640625" style="41" customWidth="1"/>
    <col min="5" max="5" width="100.6640625" style="172" customWidth="1"/>
    <col min="6" max="6" width="11.6640625" style="171" customWidth="1"/>
    <col min="7" max="7" width="71.6640625" style="42" customWidth="1"/>
    <col min="8" max="8" width="2" customWidth="1"/>
    <col min="9" max="9" width="24.109375" style="27" customWidth="1"/>
  </cols>
  <sheetData>
    <row r="1" spans="2:9" ht="26.4" x14ac:dyDescent="0.25">
      <c r="B1" s="28" t="s">
        <v>44</v>
      </c>
      <c r="D1" s="131" t="s">
        <v>45</v>
      </c>
      <c r="E1" s="131"/>
      <c r="F1" s="131"/>
      <c r="G1" s="131"/>
      <c r="I1" s="29" t="s">
        <v>46</v>
      </c>
    </row>
    <row r="2" spans="2:9" ht="80.25" customHeight="1" x14ac:dyDescent="0.3">
      <c r="B2" s="26"/>
    </row>
    <row r="3" spans="2:9" x14ac:dyDescent="0.3">
      <c r="B3" s="128" t="str">
        <f>Template!B3</f>
        <v>Ext</v>
      </c>
      <c r="D3" s="43" t="s">
        <v>48</v>
      </c>
      <c r="E3" s="172" t="s">
        <v>229</v>
      </c>
    </row>
    <row r="4" spans="2:9" x14ac:dyDescent="0.3">
      <c r="B4" s="128" t="str">
        <f>Template!B4</f>
        <v>Ext</v>
      </c>
      <c r="D4" s="43" t="s">
        <v>53</v>
      </c>
      <c r="E4" s="172" t="s">
        <v>54</v>
      </c>
    </row>
    <row r="5" spans="2:9" x14ac:dyDescent="0.3">
      <c r="B5" s="128" t="str">
        <f>Template!B5</f>
        <v>Ext</v>
      </c>
    </row>
    <row r="6" spans="2:9" x14ac:dyDescent="0.3">
      <c r="B6" s="128" t="str">
        <f>Template!B6</f>
        <v>Ext</v>
      </c>
      <c r="D6" s="44" t="s">
        <v>74</v>
      </c>
      <c r="E6" s="148"/>
      <c r="F6" s="154"/>
      <c r="G6" s="45"/>
      <c r="H6" s="18"/>
      <c r="I6" s="30"/>
    </row>
    <row r="7" spans="2:9" ht="17.25" customHeight="1" x14ac:dyDescent="0.25">
      <c r="B7" s="128" t="str">
        <f>Template!B7</f>
        <v>Ext</v>
      </c>
      <c r="D7" s="43" t="s">
        <v>74</v>
      </c>
      <c r="E7" s="65" t="s">
        <v>77</v>
      </c>
      <c r="F7" s="172"/>
      <c r="G7" s="41"/>
      <c r="H7" s="11"/>
      <c r="I7" s="31"/>
    </row>
    <row r="8" spans="2:9" x14ac:dyDescent="0.25">
      <c r="B8" s="128" t="str">
        <f>Template!B8</f>
        <v>Ext</v>
      </c>
      <c r="E8" s="65" t="s">
        <v>81</v>
      </c>
      <c r="F8" s="172"/>
      <c r="G8" s="41"/>
      <c r="H8" s="11"/>
      <c r="I8" s="31"/>
    </row>
    <row r="9" spans="2:9" x14ac:dyDescent="0.25">
      <c r="B9" s="128" t="str">
        <f>Template!B9</f>
        <v>Ext</v>
      </c>
      <c r="E9" s="67" t="s">
        <v>83</v>
      </c>
      <c r="F9" s="172"/>
      <c r="G9" s="41"/>
      <c r="H9" s="11"/>
      <c r="I9" s="31"/>
    </row>
    <row r="10" spans="2:9" x14ac:dyDescent="0.25">
      <c r="B10" s="128" t="str">
        <f>Template!B10</f>
        <v>Ext</v>
      </c>
      <c r="E10" s="65" t="s">
        <v>85</v>
      </c>
      <c r="F10" s="172"/>
      <c r="G10" s="41"/>
      <c r="H10" s="11"/>
      <c r="I10" s="31"/>
    </row>
    <row r="11" spans="2:9" ht="18" customHeight="1" x14ac:dyDescent="0.25">
      <c r="B11" s="128" t="str">
        <f>Template!B11</f>
        <v>Ext</v>
      </c>
      <c r="E11" s="65" t="s">
        <v>88</v>
      </c>
      <c r="F11" s="172"/>
      <c r="G11" s="41"/>
      <c r="H11" s="11"/>
      <c r="I11" s="31"/>
    </row>
    <row r="12" spans="2:9" ht="18" customHeight="1" x14ac:dyDescent="0.25">
      <c r="B12" s="128" t="str">
        <f>Template!B12</f>
        <v>Ext</v>
      </c>
      <c r="E12" s="65" t="s">
        <v>89</v>
      </c>
      <c r="F12" s="172"/>
      <c r="G12" s="41"/>
      <c r="H12" s="11"/>
      <c r="I12" s="31"/>
    </row>
    <row r="13" spans="2:9" ht="27" customHeight="1" x14ac:dyDescent="0.25">
      <c r="B13" s="128" t="str">
        <f>Template!B13</f>
        <v>Ext</v>
      </c>
      <c r="E13" s="65" t="s">
        <v>90</v>
      </c>
      <c r="F13" s="172"/>
      <c r="G13" s="41"/>
      <c r="H13" s="11"/>
      <c r="I13" s="31"/>
    </row>
    <row r="14" spans="2:9" x14ac:dyDescent="0.3">
      <c r="B14" s="128" t="str">
        <f>Template!B14</f>
        <v>Ext</v>
      </c>
    </row>
    <row r="15" spans="2:9" x14ac:dyDescent="0.3">
      <c r="B15" s="128" t="str">
        <f>Template!B15</f>
        <v>Ext</v>
      </c>
      <c r="D15" s="44" t="str">
        <f xml:space="preserve"> "Basisinformatie " &amp; E3</f>
        <v>Basisinformatie Gent st-kruiswinkel</v>
      </c>
      <c r="E15" s="148"/>
      <c r="F15" s="154"/>
      <c r="G15" s="45" t="s">
        <v>91</v>
      </c>
      <c r="H15" s="18"/>
      <c r="I15" s="32" t="s">
        <v>46</v>
      </c>
    </row>
    <row r="16" spans="2:9" ht="67.2" x14ac:dyDescent="0.3">
      <c r="B16" s="128" t="str">
        <f>Template!B16</f>
        <v>Ext</v>
      </c>
      <c r="D16" s="43" t="s">
        <v>92</v>
      </c>
      <c r="E16" s="173" t="s">
        <v>230</v>
      </c>
      <c r="F16" s="173"/>
      <c r="G16" s="47"/>
      <c r="H16" s="19"/>
      <c r="I16" s="33"/>
    </row>
    <row r="17" spans="2:9" ht="34.799999999999997" x14ac:dyDescent="0.35">
      <c r="B17" s="128" t="str">
        <f>Template!B17</f>
        <v>Ext</v>
      </c>
      <c r="D17" s="43" t="s">
        <v>93</v>
      </c>
      <c r="E17" s="207" t="s">
        <v>176</v>
      </c>
      <c r="G17" s="48" t="s">
        <v>94</v>
      </c>
      <c r="I17" s="27" t="s">
        <v>95</v>
      </c>
    </row>
    <row r="18" spans="2:9" ht="33.6" x14ac:dyDescent="0.3">
      <c r="B18" s="128" t="str">
        <f>Template!B18</f>
        <v>Ext</v>
      </c>
      <c r="D18" s="43" t="s">
        <v>96</v>
      </c>
      <c r="E18" s="172" t="s">
        <v>231</v>
      </c>
      <c r="F18" s="174"/>
      <c r="I18" s="27" t="s">
        <v>97</v>
      </c>
    </row>
    <row r="19" spans="2:9" ht="17.399999999999999" x14ac:dyDescent="0.35">
      <c r="B19" s="128" t="str">
        <f>Template!B19</f>
        <v>Ext</v>
      </c>
      <c r="D19" s="43" t="s">
        <v>98</v>
      </c>
      <c r="E19" s="172" t="s">
        <v>232</v>
      </c>
      <c r="G19" s="48" t="s">
        <v>99</v>
      </c>
      <c r="I19" s="27" t="s">
        <v>100</v>
      </c>
    </row>
    <row r="20" spans="2:9" ht="17.399999999999999" x14ac:dyDescent="0.35">
      <c r="B20" s="128" t="str">
        <f>Template!B20</f>
        <v>Ext</v>
      </c>
      <c r="D20" s="49"/>
      <c r="G20" s="48"/>
    </row>
    <row r="21" spans="2:9" x14ac:dyDescent="0.25">
      <c r="B21" s="128" t="str">
        <f>Template!B21</f>
        <v>Ext</v>
      </c>
      <c r="D21" s="43" t="s">
        <v>180</v>
      </c>
      <c r="E21" s="130" t="s">
        <v>101</v>
      </c>
      <c r="F21" s="175"/>
      <c r="G21" s="127"/>
      <c r="H21" s="10"/>
      <c r="I21" s="31"/>
    </row>
    <row r="22" spans="2:9" x14ac:dyDescent="0.25">
      <c r="B22" s="128" t="str">
        <f>Template!B22</f>
        <v>Ext</v>
      </c>
      <c r="E22" s="65" t="s">
        <v>102</v>
      </c>
      <c r="F22" s="175"/>
      <c r="G22" s="127"/>
      <c r="H22" s="10"/>
      <c r="I22" s="31"/>
    </row>
    <row r="23" spans="2:9" x14ac:dyDescent="0.3">
      <c r="B23" s="128" t="str">
        <f>Template!B23</f>
        <v>Ext</v>
      </c>
      <c r="E23" s="130" t="s">
        <v>103</v>
      </c>
    </row>
    <row r="24" spans="2:9" x14ac:dyDescent="0.3">
      <c r="B24" s="128" t="str">
        <f>Template!B24</f>
        <v>Ext</v>
      </c>
      <c r="E24" s="130" t="s">
        <v>104</v>
      </c>
    </row>
    <row r="25" spans="2:9" x14ac:dyDescent="0.3">
      <c r="B25" s="128" t="str">
        <f>Template!B25</f>
        <v>Ext</v>
      </c>
      <c r="D25" s="130"/>
      <c r="E25" s="179"/>
    </row>
    <row r="26" spans="2:9" x14ac:dyDescent="0.3">
      <c r="B26" s="128" t="str">
        <f>Template!B26</f>
        <v>Ext</v>
      </c>
      <c r="D26" s="44" t="s">
        <v>105</v>
      </c>
      <c r="E26" s="148"/>
      <c r="F26" s="154"/>
      <c r="G26" s="45" t="s">
        <v>91</v>
      </c>
      <c r="H26" s="18"/>
      <c r="I26" s="30"/>
    </row>
    <row r="27" spans="2:9" x14ac:dyDescent="0.3">
      <c r="B27" s="128" t="str">
        <f>Template!B27</f>
        <v>Ext</v>
      </c>
      <c r="D27" s="50" t="s">
        <v>106</v>
      </c>
      <c r="E27" s="152"/>
      <c r="F27" s="156"/>
      <c r="G27" s="51"/>
      <c r="H27" s="20"/>
      <c r="I27" s="34" t="s">
        <v>46</v>
      </c>
    </row>
    <row r="28" spans="2:9" x14ac:dyDescent="0.3">
      <c r="B28" s="128" t="s">
        <v>47</v>
      </c>
      <c r="D28" s="43" t="s">
        <v>107</v>
      </c>
      <c r="E28" s="161">
        <v>72.599999999999994</v>
      </c>
      <c r="F28" s="171" t="s">
        <v>29</v>
      </c>
      <c r="I28" s="27" t="s">
        <v>109</v>
      </c>
    </row>
    <row r="29" spans="2:9" ht="17.399999999999999" hidden="1" x14ac:dyDescent="0.35">
      <c r="B29" s="128" t="str">
        <f>Template!B29</f>
        <v>Ext</v>
      </c>
      <c r="D29" s="43" t="s">
        <v>110</v>
      </c>
      <c r="E29" s="161"/>
      <c r="F29" s="171" t="s">
        <v>29</v>
      </c>
      <c r="G29" s="48" t="s">
        <v>111</v>
      </c>
    </row>
    <row r="30" spans="2:9" ht="17.399999999999999" x14ac:dyDescent="0.3">
      <c r="B30" s="128" t="s">
        <v>47</v>
      </c>
      <c r="D30" s="43" t="s">
        <v>112</v>
      </c>
      <c r="E30" s="161">
        <v>68</v>
      </c>
      <c r="F30" s="176"/>
    </row>
    <row r="31" spans="2:9" ht="17.399999999999999" x14ac:dyDescent="0.3">
      <c r="B31" s="128" t="str">
        <f>Template!B31</f>
        <v>Ext</v>
      </c>
      <c r="D31" s="53" t="s">
        <v>113</v>
      </c>
      <c r="E31" s="161">
        <v>69</v>
      </c>
      <c r="F31" s="176"/>
    </row>
    <row r="32" spans="2:9" x14ac:dyDescent="0.3">
      <c r="B32" s="128" t="str">
        <f>Template!B32</f>
        <v>Ext</v>
      </c>
      <c r="D32" s="43"/>
      <c r="E32" s="161"/>
    </row>
    <row r="33" spans="2:9" x14ac:dyDescent="0.3">
      <c r="B33" s="128" t="str">
        <f>Template!B33</f>
        <v>Ext</v>
      </c>
      <c r="D33" s="50" t="s">
        <v>114</v>
      </c>
      <c r="E33" s="164"/>
      <c r="F33" s="156"/>
      <c r="G33" s="51"/>
      <c r="H33" s="20"/>
      <c r="I33" s="34" t="s">
        <v>46</v>
      </c>
    </row>
    <row r="34" spans="2:9" x14ac:dyDescent="0.3">
      <c r="B34" s="128" t="str">
        <f>Template!B34</f>
        <v>Ext</v>
      </c>
      <c r="D34" s="43" t="s">
        <v>115</v>
      </c>
      <c r="E34" s="165">
        <v>54</v>
      </c>
      <c r="F34" s="171" t="s">
        <v>29</v>
      </c>
      <c r="I34" s="27" t="s">
        <v>117</v>
      </c>
    </row>
    <row r="35" spans="2:9" x14ac:dyDescent="0.3">
      <c r="B35" s="128" t="str">
        <f>Template!B35</f>
        <v>Ext</v>
      </c>
      <c r="D35" s="43" t="s">
        <v>113</v>
      </c>
      <c r="E35" s="166">
        <v>10700</v>
      </c>
    </row>
    <row r="36" spans="2:9" x14ac:dyDescent="0.3">
      <c r="B36" s="128" t="s">
        <v>47</v>
      </c>
      <c r="D36" s="43" t="s">
        <v>118</v>
      </c>
      <c r="E36" s="166">
        <v>154</v>
      </c>
    </row>
    <row r="37" spans="2:9" x14ac:dyDescent="0.3">
      <c r="B37" s="128" t="str">
        <f>Template!B37</f>
        <v>Ext</v>
      </c>
    </row>
    <row r="38" spans="2:9" x14ac:dyDescent="0.3">
      <c r="B38" s="128" t="str">
        <f>Template!B38</f>
        <v>Ext</v>
      </c>
      <c r="D38" s="50" t="s">
        <v>119</v>
      </c>
      <c r="E38" s="152"/>
      <c r="F38" s="156"/>
      <c r="G38" s="51"/>
      <c r="H38" s="20"/>
      <c r="I38" s="34" t="s">
        <v>46</v>
      </c>
    </row>
    <row r="39" spans="2:9" ht="52.2" hidden="1" x14ac:dyDescent="0.35">
      <c r="B39" s="128" t="s">
        <v>55</v>
      </c>
      <c r="D39" s="43" t="s">
        <v>120</v>
      </c>
      <c r="E39" s="158"/>
      <c r="G39" s="48" t="s">
        <v>121</v>
      </c>
      <c r="I39" s="27" t="s">
        <v>122</v>
      </c>
    </row>
    <row r="40" spans="2:9" ht="52.2" hidden="1" x14ac:dyDescent="0.35">
      <c r="B40" s="128" t="s">
        <v>55</v>
      </c>
      <c r="D40" s="43" t="s">
        <v>123</v>
      </c>
      <c r="E40" s="158"/>
      <c r="G40" s="48" t="s">
        <v>124</v>
      </c>
      <c r="I40" s="27" t="s">
        <v>122</v>
      </c>
    </row>
    <row r="41" spans="2:9" ht="17.399999999999999" hidden="1" x14ac:dyDescent="0.35">
      <c r="B41" s="128" t="s">
        <v>55</v>
      </c>
      <c r="D41" s="43" t="s">
        <v>125</v>
      </c>
      <c r="E41" s="147"/>
      <c r="G41" s="48" t="s">
        <v>126</v>
      </c>
      <c r="H41" s="25"/>
    </row>
    <row r="42" spans="2:9" x14ac:dyDescent="0.3">
      <c r="B42" s="128" t="str">
        <f>Template!B42</f>
        <v>Ext</v>
      </c>
      <c r="D42" s="43" t="s">
        <v>127</v>
      </c>
      <c r="E42" s="161" t="s">
        <v>181</v>
      </c>
      <c r="G42" s="59"/>
    </row>
    <row r="43" spans="2:9" x14ac:dyDescent="0.3">
      <c r="B43" s="128" t="str">
        <f>Template!B43</f>
        <v>Ext</v>
      </c>
      <c r="D43" s="43" t="s">
        <v>128</v>
      </c>
      <c r="E43" s="161" t="s">
        <v>182</v>
      </c>
      <c r="G43" s="59"/>
    </row>
    <row r="44" spans="2:9" x14ac:dyDescent="0.3">
      <c r="B44" s="128" t="str">
        <f>Template!B44</f>
        <v>Ext</v>
      </c>
      <c r="E44" s="147"/>
      <c r="G44" s="59"/>
    </row>
    <row r="45" spans="2:9" x14ac:dyDescent="0.3">
      <c r="B45" s="128" t="str">
        <f>Template!B45</f>
        <v>Ext</v>
      </c>
      <c r="D45" s="44" t="s">
        <v>129</v>
      </c>
      <c r="E45" s="148"/>
      <c r="F45" s="154"/>
      <c r="G45" s="45" t="s">
        <v>91</v>
      </c>
      <c r="H45" s="18"/>
      <c r="I45" s="35"/>
    </row>
    <row r="46" spans="2:9" x14ac:dyDescent="0.3">
      <c r="B46" s="128" t="str">
        <f>Template!B46</f>
        <v>Ext</v>
      </c>
      <c r="D46" s="50" t="s">
        <v>130</v>
      </c>
      <c r="E46" s="152"/>
      <c r="F46" s="156"/>
      <c r="G46" s="51"/>
      <c r="H46" s="20"/>
      <c r="I46" s="34"/>
    </row>
    <row r="47" spans="2:9" ht="34.799999999999997" hidden="1" x14ac:dyDescent="0.35">
      <c r="B47" s="128" t="s">
        <v>55</v>
      </c>
      <c r="D47" s="43" t="s">
        <v>131</v>
      </c>
      <c r="G47" s="48" t="s">
        <v>132</v>
      </c>
      <c r="H47" s="25"/>
      <c r="I47" s="27" t="s">
        <v>133</v>
      </c>
    </row>
    <row r="48" spans="2:9" ht="34.799999999999997" hidden="1" x14ac:dyDescent="0.35">
      <c r="B48" s="128" t="str">
        <f>Template!B48</f>
        <v>Ext</v>
      </c>
      <c r="D48" s="43" t="s">
        <v>134</v>
      </c>
      <c r="G48" s="48" t="s">
        <v>135</v>
      </c>
      <c r="H48" s="25"/>
      <c r="I48" s="27" t="s">
        <v>136</v>
      </c>
    </row>
    <row r="49" spans="2:9" ht="34.799999999999997" x14ac:dyDescent="0.35">
      <c r="B49" s="128" t="str">
        <f>Template!B49</f>
        <v>Ext</v>
      </c>
      <c r="D49" s="43" t="s">
        <v>137</v>
      </c>
      <c r="E49" s="161">
        <f>_xlfn.XLOOKUP(E3,Volumes!B4:B15,Volumes!O4:O15)</f>
        <v>2.1</v>
      </c>
      <c r="F49" s="171" t="s">
        <v>138</v>
      </c>
      <c r="G49" s="48" t="s">
        <v>139</v>
      </c>
      <c r="I49" s="36" t="s">
        <v>140</v>
      </c>
    </row>
    <row r="50" spans="2:9" ht="34.799999999999997" x14ac:dyDescent="0.35">
      <c r="B50" s="128" t="str">
        <f>Template!B50</f>
        <v>Ext</v>
      </c>
      <c r="D50" s="43" t="s">
        <v>141</v>
      </c>
      <c r="E50" s="161" t="s">
        <v>233</v>
      </c>
      <c r="F50" s="171" t="s">
        <v>138</v>
      </c>
      <c r="G50" s="48" t="s">
        <v>142</v>
      </c>
      <c r="H50" s="25"/>
      <c r="I50" s="36" t="s">
        <v>140</v>
      </c>
    </row>
    <row r="51" spans="2:9" ht="17.399999999999999" hidden="1" x14ac:dyDescent="0.35">
      <c r="B51" s="128" t="str">
        <f>Template!B51</f>
        <v>Ext</v>
      </c>
      <c r="D51" s="43" t="s">
        <v>143</v>
      </c>
      <c r="E51" s="161">
        <v>16</v>
      </c>
      <c r="F51" s="171" t="s">
        <v>138</v>
      </c>
      <c r="G51" s="48" t="s">
        <v>144</v>
      </c>
      <c r="H51" s="25"/>
      <c r="I51" s="36" t="s">
        <v>140</v>
      </c>
    </row>
    <row r="52" spans="2:9" x14ac:dyDescent="0.3">
      <c r="B52" s="128" t="str">
        <f>Template!B52</f>
        <v>Ext</v>
      </c>
      <c r="E52" s="161"/>
      <c r="H52" s="25"/>
    </row>
    <row r="53" spans="2:9" x14ac:dyDescent="0.3">
      <c r="B53" s="128" t="str">
        <f>Template!B53</f>
        <v>Ext</v>
      </c>
      <c r="D53" s="44" t="s">
        <v>145</v>
      </c>
      <c r="E53" s="162"/>
      <c r="F53" s="154"/>
      <c r="G53" s="45" t="s">
        <v>91</v>
      </c>
      <c r="H53" s="37"/>
      <c r="I53" s="30"/>
    </row>
    <row r="54" spans="2:9" ht="17.399999999999999" x14ac:dyDescent="0.35">
      <c r="B54" s="128" t="str">
        <f>Template!B54</f>
        <v>Ext</v>
      </c>
      <c r="D54" s="43" t="s">
        <v>146</v>
      </c>
      <c r="E54" s="168">
        <f>_xlfn.XLOOKUP($E$3,Volumes!B4:B15,Volumes!Q4:Q15)</f>
        <v>36327.200126190473</v>
      </c>
      <c r="F54" s="171" t="s">
        <v>30</v>
      </c>
      <c r="G54" s="48" t="s">
        <v>147</v>
      </c>
      <c r="I54" s="27" t="s">
        <v>148</v>
      </c>
    </row>
    <row r="55" spans="2:9" ht="17.399999999999999" x14ac:dyDescent="0.25">
      <c r="B55" s="128" t="str">
        <f>Template!B55</f>
        <v>Ext</v>
      </c>
      <c r="D55" s="43" t="s">
        <v>149</v>
      </c>
      <c r="E55" s="161">
        <f>_xlfn.XLOOKUP($E$3,Volumes!B4:B15,Volumes!D4:D15)</f>
        <v>65</v>
      </c>
      <c r="F55" s="153" t="s">
        <v>150</v>
      </c>
      <c r="G55" s="150" t="s">
        <v>151</v>
      </c>
    </row>
    <row r="56" spans="2:9" hidden="1" x14ac:dyDescent="0.3">
      <c r="B56" s="128" t="str">
        <f>Template!B56</f>
        <v>Ext</v>
      </c>
      <c r="D56" s="43" t="s">
        <v>152</v>
      </c>
      <c r="E56" s="161"/>
      <c r="H56" s="25"/>
      <c r="I56" s="38"/>
    </row>
    <row r="57" spans="2:9" hidden="1" x14ac:dyDescent="0.3">
      <c r="B57" s="128" t="str">
        <f>Template!B57</f>
        <v>Ext</v>
      </c>
      <c r="D57" s="60" t="s">
        <v>153</v>
      </c>
      <c r="E57" s="169"/>
      <c r="F57" s="181"/>
      <c r="G57" s="51"/>
      <c r="I57" s="39"/>
    </row>
    <row r="58" spans="2:9" ht="17.399999999999999" hidden="1" x14ac:dyDescent="0.35">
      <c r="B58" s="128" t="str">
        <f>Template!B58</f>
        <v>Ext</v>
      </c>
      <c r="D58" s="62" t="s">
        <v>154</v>
      </c>
      <c r="E58" s="161"/>
      <c r="F58" s="171" t="s">
        <v>155</v>
      </c>
      <c r="G58" s="48" t="s">
        <v>156</v>
      </c>
      <c r="I58" s="36" t="s">
        <v>157</v>
      </c>
    </row>
    <row r="59" spans="2:9" ht="17.399999999999999" hidden="1" x14ac:dyDescent="0.35">
      <c r="B59" s="128" t="str">
        <f>Template!B59</f>
        <v>Ext</v>
      </c>
      <c r="D59" s="62" t="s">
        <v>158</v>
      </c>
      <c r="E59" s="161"/>
      <c r="F59" s="171" t="s">
        <v>155</v>
      </c>
      <c r="G59" s="48" t="s">
        <v>156</v>
      </c>
      <c r="I59" s="36" t="s">
        <v>157</v>
      </c>
    </row>
    <row r="60" spans="2:9" ht="17.399999999999999" hidden="1" x14ac:dyDescent="0.35">
      <c r="B60" s="128" t="str">
        <f>Template!B60</f>
        <v>Ext</v>
      </c>
      <c r="D60" s="62" t="s">
        <v>159</v>
      </c>
      <c r="E60" s="161"/>
      <c r="F60" s="171" t="s">
        <v>160</v>
      </c>
      <c r="G60" s="48" t="s">
        <v>156</v>
      </c>
      <c r="I60" s="36" t="s">
        <v>157</v>
      </c>
    </row>
    <row r="61" spans="2:9" x14ac:dyDescent="0.3">
      <c r="B61" s="128" t="str">
        <f>Template!B61</f>
        <v>Ext</v>
      </c>
      <c r="E61" s="161"/>
      <c r="I61" s="36"/>
    </row>
    <row r="62" spans="2:9" x14ac:dyDescent="0.3">
      <c r="B62" s="128" t="str">
        <f>Template!B62</f>
        <v>Ext</v>
      </c>
      <c r="D62" s="66" t="s">
        <v>161</v>
      </c>
      <c r="E62" s="162"/>
      <c r="F62" s="154"/>
      <c r="G62" s="45" t="s">
        <v>91</v>
      </c>
      <c r="H62" s="18"/>
      <c r="I62" s="30"/>
    </row>
    <row r="63" spans="2:9" ht="17.399999999999999" hidden="1" x14ac:dyDescent="0.35">
      <c r="B63" s="128" t="str">
        <f>Template!B63</f>
        <v>Ext</v>
      </c>
      <c r="D63" s="43" t="s">
        <v>162</v>
      </c>
      <c r="E63" s="161">
        <f>_xlfn.XLOOKUP($E$3,Volumes!B4:B15,Volumes!E4:E15)</f>
        <v>83.999999999999986</v>
      </c>
      <c r="F63" s="171" t="s">
        <v>150</v>
      </c>
      <c r="G63" s="48" t="s">
        <v>126</v>
      </c>
      <c r="H63" s="25"/>
      <c r="I63" s="36" t="s">
        <v>140</v>
      </c>
    </row>
    <row r="64" spans="2:9" ht="17.399999999999999" hidden="1" x14ac:dyDescent="0.35">
      <c r="B64" s="128" t="str">
        <f>Template!B64</f>
        <v>Ext</v>
      </c>
      <c r="D64" s="43" t="s">
        <v>163</v>
      </c>
      <c r="E64" s="161">
        <f>_xlfn.XLOOKUP($E$3,Volumes!B4:B15,Volumes!F4:F15)</f>
        <v>9.7999999999999989</v>
      </c>
      <c r="F64" s="171" t="s">
        <v>150</v>
      </c>
      <c r="G64" s="48" t="s">
        <v>126</v>
      </c>
      <c r="I64" s="36" t="s">
        <v>140</v>
      </c>
    </row>
    <row r="65" spans="2:9" ht="17.399999999999999" hidden="1" x14ac:dyDescent="0.35">
      <c r="B65" s="128" t="str">
        <f>Template!B65</f>
        <v>Ext</v>
      </c>
      <c r="D65" s="43" t="s">
        <v>164</v>
      </c>
      <c r="E65" s="161">
        <f>_xlfn.XLOOKUP($E$3,Volumes!B4:B15,Volumes!G4:G15)</f>
        <v>0</v>
      </c>
      <c r="F65" s="171" t="s">
        <v>25</v>
      </c>
      <c r="G65" s="48" t="s">
        <v>126</v>
      </c>
      <c r="I65" s="36" t="s">
        <v>140</v>
      </c>
    </row>
    <row r="66" spans="2:9" ht="17.399999999999999" hidden="1" x14ac:dyDescent="0.35">
      <c r="B66" s="128" t="str">
        <f>Template!B66</f>
        <v>Ext</v>
      </c>
      <c r="D66" s="43" t="s">
        <v>165</v>
      </c>
      <c r="E66" s="145">
        <f>E63/(E64+E65)</f>
        <v>8.5714285714285712</v>
      </c>
      <c r="G66" s="48" t="s">
        <v>126</v>
      </c>
      <c r="H66" s="25"/>
      <c r="I66" s="40" t="s">
        <v>166</v>
      </c>
    </row>
    <row r="67" spans="2:9" hidden="1" x14ac:dyDescent="0.3">
      <c r="B67" s="128" t="str">
        <f>Template!B67</f>
        <v>Ext</v>
      </c>
      <c r="D67" s="43" t="s">
        <v>167</v>
      </c>
      <c r="E67" s="161"/>
      <c r="H67" s="25"/>
      <c r="I67" s="40"/>
    </row>
    <row r="68" spans="2:9" ht="17.399999999999999" x14ac:dyDescent="0.35">
      <c r="B68" s="128" t="str">
        <f>Template!B68</f>
        <v>Ext</v>
      </c>
      <c r="D68" s="64" t="s">
        <v>168</v>
      </c>
      <c r="E68" s="161">
        <f>_xlfn.XLOOKUP($E$3,Volumes!B4:B15,Volumes!H4:H15)</f>
        <v>11</v>
      </c>
      <c r="F68" s="171" t="s">
        <v>169</v>
      </c>
      <c r="G68" s="48" t="s">
        <v>170</v>
      </c>
      <c r="H68" s="25"/>
      <c r="I68" s="36" t="s">
        <v>140</v>
      </c>
    </row>
    <row r="69" spans="2:9" ht="34.799999999999997" hidden="1" x14ac:dyDescent="0.35">
      <c r="B69" s="128" t="str">
        <f>Template!B69</f>
        <v>Ext</v>
      </c>
      <c r="D69" s="43" t="s">
        <v>171</v>
      </c>
      <c r="E69" s="161"/>
      <c r="G69" s="48" t="s">
        <v>172</v>
      </c>
      <c r="H69" s="25"/>
      <c r="I69" s="36" t="s">
        <v>140</v>
      </c>
    </row>
    <row r="70" spans="2:9" x14ac:dyDescent="0.3">
      <c r="B70" s="128" t="str">
        <f>Template!B70</f>
        <v>Ext</v>
      </c>
      <c r="D70" s="43" t="s">
        <v>53</v>
      </c>
      <c r="E70" s="161" t="str">
        <f>E4</f>
        <v>December 2024 - December 2025</v>
      </c>
    </row>
    <row r="71" spans="2:9" x14ac:dyDescent="0.3">
      <c r="B71" s="129"/>
      <c r="D71" s="43"/>
      <c r="E71" s="180"/>
      <c r="I71" s="27" t="s">
        <v>173</v>
      </c>
    </row>
    <row r="72" spans="2:9" x14ac:dyDescent="0.3">
      <c r="B72" s="8"/>
      <c r="D72" s="44" t="s">
        <v>185</v>
      </c>
      <c r="E72" s="162"/>
      <c r="F72" s="154"/>
      <c r="G72" s="45"/>
    </row>
    <row r="73" spans="2:9" x14ac:dyDescent="0.3">
      <c r="B73" s="8"/>
    </row>
    <row r="74" spans="2:9" x14ac:dyDescent="0.3">
      <c r="B74" s="8"/>
    </row>
    <row r="75" spans="2:9" x14ac:dyDescent="0.3">
      <c r="B75" s="8"/>
    </row>
    <row r="76" spans="2:9" x14ac:dyDescent="0.3">
      <c r="B76" s="8"/>
      <c r="E76"/>
    </row>
    <row r="77" spans="2:9" x14ac:dyDescent="0.3">
      <c r="B77" s="8"/>
    </row>
    <row r="78" spans="2:9" x14ac:dyDescent="0.3">
      <c r="B78" s="8"/>
    </row>
    <row r="79" spans="2:9" x14ac:dyDescent="0.3">
      <c r="B79" s="8"/>
    </row>
    <row r="80" spans="2:9" x14ac:dyDescent="0.3">
      <c r="B80" s="8"/>
    </row>
    <row r="81" spans="2:2" x14ac:dyDescent="0.3">
      <c r="B81" s="8"/>
    </row>
    <row r="82" spans="2:2" x14ac:dyDescent="0.3">
      <c r="B82" s="8"/>
    </row>
    <row r="83" spans="2:2" x14ac:dyDescent="0.3">
      <c r="B83" s="8"/>
    </row>
    <row r="114" spans="11:32" ht="17.399999999999999" thickBot="1" x14ac:dyDescent="0.35">
      <c r="K114" s="188" t="s">
        <v>186</v>
      </c>
    </row>
    <row r="115" spans="11:32" x14ac:dyDescent="0.3">
      <c r="K115" s="197"/>
      <c r="L115" s="197"/>
      <c r="M115" s="258">
        <v>2024</v>
      </c>
      <c r="N115" s="259"/>
      <c r="O115" s="259"/>
      <c r="P115" s="263">
        <v>2025</v>
      </c>
      <c r="Q115" s="264"/>
      <c r="R115" s="264"/>
      <c r="S115" s="264"/>
      <c r="T115" s="264"/>
      <c r="U115" s="264"/>
      <c r="V115" s="264"/>
      <c r="W115" s="264"/>
      <c r="X115" s="264"/>
      <c r="Y115" s="264"/>
      <c r="Z115" s="264"/>
      <c r="AA115" s="265"/>
      <c r="AB115" s="184"/>
      <c r="AC115" s="184"/>
    </row>
    <row r="116" spans="11:32" ht="17.399999999999999" thickBot="1" x14ac:dyDescent="0.35">
      <c r="K116" s="197"/>
      <c r="L116" s="197"/>
      <c r="M116" s="4" t="s">
        <v>56</v>
      </c>
      <c r="N116" s="5" t="s">
        <v>57</v>
      </c>
      <c r="O116" s="79" t="s">
        <v>58</v>
      </c>
      <c r="P116" s="4" t="s">
        <v>59</v>
      </c>
      <c r="Q116" s="5" t="s">
        <v>60</v>
      </c>
      <c r="R116" s="5" t="s">
        <v>61</v>
      </c>
      <c r="S116" s="5" t="s">
        <v>62</v>
      </c>
      <c r="T116" s="5" t="s">
        <v>63</v>
      </c>
      <c r="U116" s="5" t="s">
        <v>64</v>
      </c>
      <c r="V116" s="5" t="s">
        <v>65</v>
      </c>
      <c r="W116" s="5" t="s">
        <v>66</v>
      </c>
      <c r="X116" s="5" t="s">
        <v>67</v>
      </c>
      <c r="Y116" s="5" t="s">
        <v>68</v>
      </c>
      <c r="Z116" s="5" t="s">
        <v>69</v>
      </c>
      <c r="AA116" s="6" t="s">
        <v>58</v>
      </c>
      <c r="AB116" s="185"/>
      <c r="AC116" s="185"/>
    </row>
    <row r="117" spans="11:32" x14ac:dyDescent="0.3">
      <c r="K117" s="256" t="s">
        <v>72</v>
      </c>
      <c r="L117" s="256"/>
      <c r="M117" s="195"/>
      <c r="N117" s="103"/>
      <c r="O117" s="196"/>
      <c r="P117" s="198"/>
      <c r="Q117" s="201"/>
      <c r="R117" s="201"/>
      <c r="S117" s="201"/>
      <c r="T117" s="103"/>
      <c r="U117" s="104"/>
      <c r="V117" s="104"/>
      <c r="W117" s="104"/>
      <c r="X117" s="104"/>
      <c r="Y117" s="104"/>
      <c r="Z117" s="104"/>
      <c r="AA117" s="105"/>
      <c r="AB117" s="186"/>
      <c r="AC117" s="186"/>
    </row>
    <row r="118" spans="11:32" x14ac:dyDescent="0.3">
      <c r="K118" s="256" t="s">
        <v>75</v>
      </c>
      <c r="L118" s="256"/>
      <c r="M118" s="73"/>
      <c r="N118" s="72"/>
      <c r="O118" s="80"/>
      <c r="P118" s="199"/>
      <c r="Q118" s="202"/>
      <c r="R118" s="100"/>
      <c r="S118" s="100"/>
      <c r="T118" s="72"/>
      <c r="U118" s="71"/>
      <c r="V118" s="71"/>
      <c r="W118" s="71"/>
      <c r="X118" s="71"/>
      <c r="Y118" s="71"/>
      <c r="Z118" s="71"/>
      <c r="AA118" s="74"/>
      <c r="AB118" s="187"/>
      <c r="AC118" s="186"/>
    </row>
    <row r="119" spans="11:32" ht="17.399999999999999" thickBot="1" x14ac:dyDescent="0.35">
      <c r="K119" s="256" t="s">
        <v>78</v>
      </c>
      <c r="L119" s="256"/>
      <c r="M119" s="75"/>
      <c r="N119" s="76"/>
      <c r="O119" s="81"/>
      <c r="P119" s="200"/>
      <c r="Q119" s="203"/>
      <c r="R119" s="108"/>
      <c r="S119" s="108"/>
      <c r="T119" s="76"/>
      <c r="U119" s="77"/>
      <c r="V119" s="77"/>
      <c r="W119" s="77"/>
      <c r="X119" s="77"/>
      <c r="Y119" s="77"/>
      <c r="Z119" s="77"/>
      <c r="AA119" s="78"/>
      <c r="AB119" s="186"/>
      <c r="AC119" s="186"/>
    </row>
    <row r="120" spans="11:32" x14ac:dyDescent="0.3">
      <c r="M120" s="25" t="s">
        <v>187</v>
      </c>
    </row>
    <row r="121" spans="11:32" x14ac:dyDescent="0.3">
      <c r="M121" s="25"/>
    </row>
    <row r="122" spans="11:32" ht="17.399999999999999" thickBot="1" x14ac:dyDescent="0.35">
      <c r="K122" s="188" t="s">
        <v>188</v>
      </c>
    </row>
    <row r="123" spans="11:32" ht="17.399999999999999" thickBot="1" x14ac:dyDescent="0.35">
      <c r="M123" s="189">
        <v>0.20833333333333334</v>
      </c>
      <c r="N123" s="190">
        <v>0.25</v>
      </c>
      <c r="O123" s="190">
        <v>0.29166666666666669</v>
      </c>
      <c r="P123" s="190">
        <v>0.33333333333333331</v>
      </c>
      <c r="Q123" s="190">
        <v>0.375</v>
      </c>
      <c r="R123" s="190">
        <v>0.41666666666666669</v>
      </c>
      <c r="S123" s="190">
        <v>0.45833333333333331</v>
      </c>
      <c r="T123" s="190">
        <v>0.5</v>
      </c>
      <c r="U123" s="190">
        <v>0.54166666666666663</v>
      </c>
      <c r="V123" s="190">
        <v>0.58333333333333337</v>
      </c>
      <c r="W123" s="190">
        <v>0.625</v>
      </c>
      <c r="X123" s="190">
        <v>0.66666666666666663</v>
      </c>
      <c r="Y123" s="190">
        <v>0.70833333333333337</v>
      </c>
      <c r="Z123" s="190">
        <v>0.75</v>
      </c>
      <c r="AA123" s="190">
        <v>0.79166666666666663</v>
      </c>
      <c r="AB123" s="190">
        <v>0.83333333333333337</v>
      </c>
      <c r="AC123" s="190">
        <v>0.875</v>
      </c>
      <c r="AD123" s="190">
        <v>0.91666666666666663</v>
      </c>
      <c r="AE123" s="190">
        <v>0.95833333333333337</v>
      </c>
      <c r="AF123" s="191">
        <v>1</v>
      </c>
    </row>
    <row r="124" spans="11:32" x14ac:dyDescent="0.3">
      <c r="L124" s="183" t="s">
        <v>71</v>
      </c>
      <c r="M124" s="192"/>
      <c r="N124" s="193"/>
      <c r="O124" s="104"/>
      <c r="P124" s="104"/>
      <c r="Q124" s="104"/>
      <c r="R124" s="104"/>
      <c r="S124" s="104"/>
      <c r="T124" s="104"/>
      <c r="U124" s="104"/>
      <c r="V124" s="104"/>
      <c r="W124" s="104"/>
      <c r="X124" s="104"/>
      <c r="Y124" s="194"/>
      <c r="Z124" s="194"/>
      <c r="AA124" s="194"/>
      <c r="AB124" s="104"/>
      <c r="AC124" s="104"/>
      <c r="AD124" s="104"/>
      <c r="AE124" s="104"/>
      <c r="AF124" s="105"/>
    </row>
    <row r="125" spans="11:32" x14ac:dyDescent="0.3">
      <c r="L125" s="183" t="s">
        <v>73</v>
      </c>
      <c r="M125" s="111"/>
      <c r="N125" s="86"/>
      <c r="O125" s="71"/>
      <c r="P125" s="71"/>
      <c r="Q125" s="71"/>
      <c r="R125" s="71"/>
      <c r="S125" s="87"/>
      <c r="T125" s="71"/>
      <c r="U125" s="71"/>
      <c r="V125" s="71"/>
      <c r="W125" s="71"/>
      <c r="X125" s="109"/>
      <c r="Y125" s="109"/>
      <c r="Z125" s="109"/>
      <c r="AA125" s="109"/>
      <c r="AB125" s="109"/>
      <c r="AC125" s="71"/>
      <c r="AD125" s="71"/>
      <c r="AE125" s="71"/>
      <c r="AF125" s="74"/>
    </row>
    <row r="126" spans="11:32" x14ac:dyDescent="0.3">
      <c r="L126" s="183" t="s">
        <v>76</v>
      </c>
      <c r="M126" s="111"/>
      <c r="N126" s="86"/>
      <c r="O126" s="71"/>
      <c r="P126" s="71"/>
      <c r="Q126" s="71"/>
      <c r="R126" s="71"/>
      <c r="S126" s="87"/>
      <c r="T126" s="71"/>
      <c r="U126" s="71"/>
      <c r="V126" s="71"/>
      <c r="W126" s="71"/>
      <c r="X126" s="71"/>
      <c r="Y126" s="109"/>
      <c r="Z126" s="71"/>
      <c r="AA126" s="71"/>
      <c r="AB126" s="71"/>
      <c r="AC126" s="71"/>
      <c r="AD126" s="71"/>
      <c r="AE126" s="71"/>
      <c r="AF126" s="74"/>
    </row>
    <row r="127" spans="11:32" x14ac:dyDescent="0.3">
      <c r="L127" s="183" t="s">
        <v>80</v>
      </c>
      <c r="M127" s="111"/>
      <c r="N127" s="86"/>
      <c r="O127" s="71"/>
      <c r="P127" s="71"/>
      <c r="Q127" s="71"/>
      <c r="R127" s="71"/>
      <c r="S127" s="88"/>
      <c r="T127" s="71"/>
      <c r="U127" s="71"/>
      <c r="V127" s="71"/>
      <c r="W127" s="71"/>
      <c r="X127" s="71"/>
      <c r="Y127" s="71"/>
      <c r="Z127" s="71"/>
      <c r="AA127" s="71"/>
      <c r="AB127" s="71"/>
      <c r="AC127" s="71"/>
      <c r="AD127" s="71"/>
      <c r="AE127" s="71"/>
      <c r="AF127" s="74"/>
    </row>
    <row r="128" spans="11:32" x14ac:dyDescent="0.3">
      <c r="L128" s="183" t="s">
        <v>82</v>
      </c>
      <c r="M128" s="111"/>
      <c r="N128" s="86"/>
      <c r="O128" s="71"/>
      <c r="P128" s="71"/>
      <c r="Q128" s="89"/>
      <c r="R128" s="71"/>
      <c r="S128" s="71"/>
      <c r="T128" s="71"/>
      <c r="U128" s="71"/>
      <c r="V128" s="71"/>
      <c r="W128" s="71"/>
      <c r="X128" s="71"/>
      <c r="Y128" s="109"/>
      <c r="Z128" s="71"/>
      <c r="AA128" s="71"/>
      <c r="AB128" s="71"/>
      <c r="AC128" s="71"/>
      <c r="AD128" s="71"/>
      <c r="AE128" s="71"/>
      <c r="AF128" s="74"/>
    </row>
    <row r="129" spans="11:32" x14ac:dyDescent="0.3">
      <c r="L129" s="183" t="s">
        <v>84</v>
      </c>
      <c r="M129" s="111"/>
      <c r="N129" s="86"/>
      <c r="O129" s="71"/>
      <c r="P129" s="71"/>
      <c r="Q129" s="89"/>
      <c r="R129" s="71"/>
      <c r="S129" s="71"/>
      <c r="T129" s="71"/>
      <c r="U129" s="71"/>
      <c r="V129" s="71"/>
      <c r="W129" s="71"/>
      <c r="X129" s="71"/>
      <c r="Y129" s="71"/>
      <c r="Z129" s="71"/>
      <c r="AA129" s="71"/>
      <c r="AB129" s="71"/>
      <c r="AC129" s="71"/>
      <c r="AD129" s="71"/>
      <c r="AE129" s="71"/>
      <c r="AF129" s="74"/>
    </row>
    <row r="130" spans="11:32" ht="17.399999999999999" thickBot="1" x14ac:dyDescent="0.35">
      <c r="L130" s="183" t="s">
        <v>87</v>
      </c>
      <c r="M130" s="113"/>
      <c r="N130" s="114"/>
      <c r="O130" s="77"/>
      <c r="P130" s="77"/>
      <c r="Q130" s="115"/>
      <c r="R130" s="77"/>
      <c r="S130" s="116"/>
      <c r="T130" s="77"/>
      <c r="U130" s="77"/>
      <c r="V130" s="77"/>
      <c r="W130" s="77"/>
      <c r="X130" s="77"/>
      <c r="Y130" s="77"/>
      <c r="Z130" s="77"/>
      <c r="AA130" s="77"/>
      <c r="AB130" s="77"/>
      <c r="AC130" s="77"/>
      <c r="AD130" s="77"/>
      <c r="AE130" s="77"/>
      <c r="AF130" s="78"/>
    </row>
    <row r="131" spans="11:32" x14ac:dyDescent="0.3">
      <c r="K131" s="182"/>
    </row>
  </sheetData>
  <autoFilter ref="B3:G70" xr:uid="{9F56DAE1-F74E-4EB0-9AD7-0C0994EFD48B}">
    <filterColumn colId="0">
      <filters>
        <filter val="0"/>
        <filter val="Ext"/>
      </filters>
    </filterColumn>
  </autoFilter>
  <mergeCells count="5">
    <mergeCell ref="M115:O115"/>
    <mergeCell ref="P115:AA115"/>
    <mergeCell ref="K117:L117"/>
    <mergeCell ref="K118:L118"/>
    <mergeCell ref="K119:L119"/>
  </mergeCells>
  <dataValidations count="5">
    <dataValidation type="list" allowBlank="1" showInputMessage="1" showErrorMessage="1" sqref="E3" xr:uid="{CE221EE9-908D-428E-B2D3-7550675181E4}">
      <formula1>"Damplein, Muizen, Aalst Noord, Bornem, Wezembeek, Gent st-kruiswinkel, Gistel, Koekelare, Jabbeke, Stene, Grimbergen, Wondelgem"</formula1>
    </dataValidation>
    <dataValidation type="list" allowBlank="1" showInputMessage="1" showErrorMessage="1" sqref="E41" xr:uid="{FC8EDD14-33D6-4987-9966-0041C83AFF30}">
      <formula1>"EV, laadpalen, industrie, Warmtepomp, WKK, Zonnepanelen, Wind"</formula1>
    </dataValidation>
    <dataValidation type="list" allowBlank="1" showInputMessage="1" showErrorMessage="1" sqref="E43" xr:uid="{7148504A-2876-4CBF-B782-AC8EFEC087A6}">
      <formula1>"Netto afname reductie, Netto injectie verhoging"</formula1>
    </dataValidation>
    <dataValidation type="list" allowBlank="1" showInputMessage="1" showErrorMessage="1" sqref="E42" xr:uid="{1C2CF0EF-05F1-4038-84C5-B5DA08F15583}">
      <formula1>"Investeringsuitstel, Markttest"</formula1>
    </dataValidation>
    <dataValidation type="list" allowBlank="1" showInputMessage="1" showErrorMessage="1" sqref="B3:B71" xr:uid="{9AAD3D74-4F98-4ED7-A149-0CFDC492CC7F}">
      <formula1>#REF!</formula1>
    </dataValidation>
  </dataValidations>
  <hyperlinks>
    <hyperlink ref="I49" r:id="rId1" display="../../../../../../../:x:/s/PRJ00108/Ec0kb12Q7J9JrhsZ9aRzWJABJX7ltJsNFGuKWvirnS2Sfw?e=JzhxnL" xr:uid="{F5FB5FDC-86C6-4847-9A1C-ADF6A5764118}"/>
    <hyperlink ref="I50" r:id="rId2" display="../../../../../../../:x:/s/PRJ00108/Ec0kb12Q7J9JrhsZ9aRzWJABJX7ltJsNFGuKWvirnS2Sfw?e=JzhxnL" xr:uid="{9BC9EE0B-A8BB-4551-A30B-B282A0F92741}"/>
    <hyperlink ref="I51" r:id="rId3" display="../../../../../../../:x:/s/PRJ00108/Ec0kb12Q7J9JrhsZ9aRzWJABJX7ltJsNFGuKWvirnS2Sfw?e=JzhxnL" xr:uid="{1653DA7E-9CCD-42B6-957F-40B1FC08ABA9}"/>
    <hyperlink ref="I63" r:id="rId4" display="../../../../../../../:x:/s/PRJ00108/Ec0kb12Q7J9JrhsZ9aRzWJABJX7ltJsNFGuKWvirnS2Sfw?e=JzhxnL" xr:uid="{B7BBD0D9-54D4-4A4B-918D-231656A9E04F}"/>
    <hyperlink ref="I64" r:id="rId5" display="../../../../../../../:x:/s/PRJ00108/Ec0kb12Q7J9JrhsZ9aRzWJABJX7ltJsNFGuKWvirnS2Sfw?e=JzhxnL" xr:uid="{6A073D13-46E7-452B-B0B6-27FBEE8EB4A2}"/>
    <hyperlink ref="I65" r:id="rId6" display="../../../../../../../:x:/s/PRJ00108/Ec0kb12Q7J9JrhsZ9aRzWJABJX7ltJsNFGuKWvirnS2Sfw?e=JzhxnL" xr:uid="{8F0BF287-7B2C-4F18-85C4-FCF34B6D8493}"/>
    <hyperlink ref="I68" r:id="rId7" display="../../../../../../../:x:/s/PRJ00108/Ec0kb12Q7J9JrhsZ9aRzWJABJX7ltJsNFGuKWvirnS2Sfw?e=JzhxnL" xr:uid="{27930D53-D748-4341-AD05-CCD2A537944E}"/>
    <hyperlink ref="I69" r:id="rId8" display="../../../../../../../:x:/s/PRJ00108/Ec0kb12Q7J9JrhsZ9aRzWJABJX7ltJsNFGuKWvirnS2Sfw?e=JzhxnL" xr:uid="{7BE1AB47-C87C-4447-8DC4-B8C38655EFB6}"/>
    <hyperlink ref="I58" r:id="rId9" display="../../../../../../../:x:/s/PRJ00108/ERRi7v_s8rlHg22g-tBA_1YB63PVX33jcC0OmHZxqjB2ig?e=mZcimm" xr:uid="{BB5B9389-776B-435C-876E-36BDE64DAF0F}"/>
    <hyperlink ref="I59" r:id="rId10" display="../../../../../../../:x:/s/PRJ00108/ERRi7v_s8rlHg22g-tBA_1YB63PVX33jcC0OmHZxqjB2ig?e=mZcimm" xr:uid="{DA49023A-F07A-4D66-8655-C6FE77A30A0A}"/>
    <hyperlink ref="I60" r:id="rId11" display="../../../../../../../:x:/s/PRJ00108/ERRi7v_s8rlHg22g-tBA_1YB63PVX33jcC0OmHZxqjB2ig?e=mZcimm" xr:uid="{2DEFC756-5899-40FC-AF72-25BB26AD1CB2}"/>
    <hyperlink ref="E17" r:id="rId12" display="https://portal.nodesmarket.com/onboarding/tenders?orderBy=openTo&amp;orderByDirection=asc&amp;map-bounds=51.21783436555637,3.1026077270507817,51.08301990567969,2.7840042114257812&amp;tab=constraint-areas" xr:uid="{5EAF960A-B0A3-4138-9AB5-402443169737}"/>
  </hyperlinks>
  <pageMargins left="0.7" right="0.7" top="0.75" bottom="0.75" header="0.3" footer="0.3"/>
  <pageSetup paperSize="9" scale="36" orientation="portrait" r:id="rId13"/>
  <headerFooter>
    <oddHeader>&amp;C&amp;"Calibri"&amp;10&amp;K000000 Fluvius - Intern&amp;1#_x000D_</oddHeader>
  </headerFooter>
  <drawing r:id="rId14"/>
  <legacyDrawing r:id="rId1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8171B-B343-4F17-8DE8-A3B0FC25A155}">
  <sheetPr filterMode="1"/>
  <dimension ref="B1:AF131"/>
  <sheetViews>
    <sheetView view="pageBreakPreview" topLeftCell="A31" zoomScale="60" zoomScaleNormal="100" workbookViewId="0">
      <selection activeCell="G83" sqref="G83"/>
    </sheetView>
  </sheetViews>
  <sheetFormatPr defaultRowHeight="16.8" x14ac:dyDescent="0.3"/>
  <cols>
    <col min="1" max="1" width="4.33203125" customWidth="1"/>
    <col min="2" max="2" width="10" style="9" customWidth="1"/>
    <col min="3" max="3" width="2.109375" customWidth="1"/>
    <col min="4" max="4" width="54.6640625" style="41" customWidth="1"/>
    <col min="5" max="5" width="100.6640625" style="172" customWidth="1"/>
    <col min="6" max="6" width="11.6640625" style="171" customWidth="1"/>
    <col min="7" max="7" width="71.6640625" style="42" customWidth="1"/>
    <col min="8" max="8" width="2" customWidth="1"/>
    <col min="9" max="9" width="24.109375" style="27" customWidth="1"/>
  </cols>
  <sheetData>
    <row r="1" spans="2:9" ht="26.4" x14ac:dyDescent="0.25">
      <c r="B1" s="28" t="s">
        <v>44</v>
      </c>
      <c r="D1" s="131" t="s">
        <v>45</v>
      </c>
      <c r="E1" s="131"/>
      <c r="F1" s="131"/>
      <c r="G1" s="131"/>
      <c r="I1" s="29" t="s">
        <v>46</v>
      </c>
    </row>
    <row r="2" spans="2:9" ht="80.25" customHeight="1" x14ac:dyDescent="0.3">
      <c r="B2" s="26"/>
    </row>
    <row r="3" spans="2:9" x14ac:dyDescent="0.3">
      <c r="B3" s="128" t="str">
        <f>Template!B3</f>
        <v>Ext</v>
      </c>
      <c r="D3" s="43" t="s">
        <v>48</v>
      </c>
      <c r="E3" s="172" t="s">
        <v>234</v>
      </c>
    </row>
    <row r="4" spans="2:9" x14ac:dyDescent="0.3">
      <c r="B4" s="128" t="str">
        <f>Template!B4</f>
        <v>Ext</v>
      </c>
      <c r="D4" s="43" t="s">
        <v>53</v>
      </c>
      <c r="E4" s="172" t="s">
        <v>54</v>
      </c>
    </row>
    <row r="5" spans="2:9" x14ac:dyDescent="0.3">
      <c r="B5" s="128" t="str">
        <f>Template!B5</f>
        <v>Ext</v>
      </c>
    </row>
    <row r="6" spans="2:9" x14ac:dyDescent="0.3">
      <c r="B6" s="128" t="str">
        <f>Template!B6</f>
        <v>Ext</v>
      </c>
      <c r="D6" s="44" t="s">
        <v>74</v>
      </c>
      <c r="E6" s="148"/>
      <c r="F6" s="154"/>
      <c r="G6" s="45"/>
      <c r="H6" s="18"/>
      <c r="I6" s="30"/>
    </row>
    <row r="7" spans="2:9" ht="17.25" customHeight="1" x14ac:dyDescent="0.25">
      <c r="B7" s="128" t="str">
        <f>Template!B7</f>
        <v>Ext</v>
      </c>
      <c r="D7" s="43" t="s">
        <v>74</v>
      </c>
      <c r="E7" s="65" t="s">
        <v>77</v>
      </c>
      <c r="F7" s="172"/>
      <c r="G7" s="41"/>
      <c r="H7" s="11"/>
      <c r="I7" s="31"/>
    </row>
    <row r="8" spans="2:9" x14ac:dyDescent="0.25">
      <c r="B8" s="128" t="str">
        <f>Template!B8</f>
        <v>Ext</v>
      </c>
      <c r="E8" s="65" t="s">
        <v>81</v>
      </c>
      <c r="F8" s="172"/>
      <c r="G8" s="41"/>
      <c r="H8" s="11"/>
      <c r="I8" s="31"/>
    </row>
    <row r="9" spans="2:9" x14ac:dyDescent="0.25">
      <c r="B9" s="128" t="str">
        <f>Template!B9</f>
        <v>Ext</v>
      </c>
      <c r="E9" s="67" t="s">
        <v>83</v>
      </c>
      <c r="F9" s="172"/>
      <c r="G9" s="41"/>
      <c r="H9" s="11"/>
      <c r="I9" s="31"/>
    </row>
    <row r="10" spans="2:9" x14ac:dyDescent="0.25">
      <c r="B10" s="128" t="str">
        <f>Template!B10</f>
        <v>Ext</v>
      </c>
      <c r="E10" s="65" t="s">
        <v>85</v>
      </c>
      <c r="F10" s="172"/>
      <c r="G10" s="41"/>
      <c r="H10" s="11"/>
      <c r="I10" s="31"/>
    </row>
    <row r="11" spans="2:9" ht="18" customHeight="1" x14ac:dyDescent="0.25">
      <c r="B11" s="128" t="str">
        <f>Template!B11</f>
        <v>Ext</v>
      </c>
      <c r="E11" s="65" t="s">
        <v>88</v>
      </c>
      <c r="F11" s="172"/>
      <c r="G11" s="41"/>
      <c r="H11" s="11"/>
      <c r="I11" s="31"/>
    </row>
    <row r="12" spans="2:9" ht="18" customHeight="1" x14ac:dyDescent="0.25">
      <c r="B12" s="128" t="str">
        <f>Template!B12</f>
        <v>Ext</v>
      </c>
      <c r="E12" s="65" t="s">
        <v>89</v>
      </c>
      <c r="F12" s="172"/>
      <c r="G12" s="41"/>
      <c r="H12" s="11"/>
      <c r="I12" s="31"/>
    </row>
    <row r="13" spans="2:9" ht="27" customHeight="1" x14ac:dyDescent="0.25">
      <c r="B13" s="128" t="str">
        <f>Template!B13</f>
        <v>Ext</v>
      </c>
      <c r="E13" s="65" t="s">
        <v>90</v>
      </c>
      <c r="F13" s="172"/>
      <c r="G13" s="41"/>
      <c r="H13" s="11"/>
      <c r="I13" s="31"/>
    </row>
    <row r="14" spans="2:9" x14ac:dyDescent="0.3">
      <c r="B14" s="128" t="str">
        <f>Template!B14</f>
        <v>Ext</v>
      </c>
    </row>
    <row r="15" spans="2:9" x14ac:dyDescent="0.3">
      <c r="B15" s="128" t="str">
        <f>Template!B15</f>
        <v>Ext</v>
      </c>
      <c r="D15" s="44" t="str">
        <f xml:space="preserve"> "Basisinformatie " &amp; E3</f>
        <v>Basisinformatie Aalst Noord</v>
      </c>
      <c r="E15" s="148"/>
      <c r="F15" s="154"/>
      <c r="G15" s="45" t="s">
        <v>91</v>
      </c>
      <c r="H15" s="18"/>
      <c r="I15" s="32" t="s">
        <v>46</v>
      </c>
    </row>
    <row r="16" spans="2:9" ht="33.6" x14ac:dyDescent="0.3">
      <c r="B16" s="128" t="str">
        <f>Template!B16</f>
        <v>Ext</v>
      </c>
      <c r="D16" s="43" t="s">
        <v>92</v>
      </c>
      <c r="E16" s="173" t="s">
        <v>235</v>
      </c>
      <c r="F16" s="173"/>
      <c r="G16" s="47"/>
      <c r="H16" s="19"/>
      <c r="I16" s="33"/>
    </row>
    <row r="17" spans="2:9" ht="34.799999999999997" x14ac:dyDescent="0.35">
      <c r="B17" s="128" t="str">
        <f>Template!B17</f>
        <v>Ext</v>
      </c>
      <c r="D17" s="43" t="s">
        <v>93</v>
      </c>
      <c r="E17" s="207" t="s">
        <v>176</v>
      </c>
      <c r="G17" s="48" t="s">
        <v>94</v>
      </c>
      <c r="I17" s="27" t="s">
        <v>95</v>
      </c>
    </row>
    <row r="18" spans="2:9" x14ac:dyDescent="0.3">
      <c r="B18" s="128" t="str">
        <f>Template!B18</f>
        <v>Ext</v>
      </c>
      <c r="D18" s="43" t="s">
        <v>96</v>
      </c>
      <c r="E18" s="172" t="s">
        <v>236</v>
      </c>
      <c r="F18" s="174"/>
      <c r="I18" s="27" t="s">
        <v>97</v>
      </c>
    </row>
    <row r="19" spans="2:9" ht="17.399999999999999" x14ac:dyDescent="0.35">
      <c r="B19" s="128" t="str">
        <f>Template!B19</f>
        <v>Ext</v>
      </c>
      <c r="D19" s="43" t="s">
        <v>98</v>
      </c>
      <c r="E19" s="172" t="s">
        <v>237</v>
      </c>
      <c r="G19" s="48" t="s">
        <v>99</v>
      </c>
      <c r="I19" s="27" t="s">
        <v>100</v>
      </c>
    </row>
    <row r="20" spans="2:9" ht="17.399999999999999" x14ac:dyDescent="0.35">
      <c r="B20" s="128" t="str">
        <f>Template!B20</f>
        <v>Ext</v>
      </c>
      <c r="D20" s="49"/>
      <c r="G20" s="48"/>
    </row>
    <row r="21" spans="2:9" x14ac:dyDescent="0.25">
      <c r="B21" s="128" t="str">
        <f>Template!B21</f>
        <v>Ext</v>
      </c>
      <c r="D21" s="43" t="s">
        <v>180</v>
      </c>
      <c r="E21" s="130" t="s">
        <v>101</v>
      </c>
      <c r="F21" s="175"/>
      <c r="G21" s="127"/>
      <c r="H21" s="10"/>
      <c r="I21" s="31"/>
    </row>
    <row r="22" spans="2:9" x14ac:dyDescent="0.25">
      <c r="B22" s="128" t="str">
        <f>Template!B22</f>
        <v>Ext</v>
      </c>
      <c r="E22" s="65" t="s">
        <v>102</v>
      </c>
      <c r="F22" s="175"/>
      <c r="G22" s="127"/>
      <c r="H22" s="10"/>
      <c r="I22" s="31"/>
    </row>
    <row r="23" spans="2:9" x14ac:dyDescent="0.3">
      <c r="B23" s="128" t="str">
        <f>Template!B23</f>
        <v>Ext</v>
      </c>
      <c r="E23" s="130" t="s">
        <v>103</v>
      </c>
    </row>
    <row r="24" spans="2:9" x14ac:dyDescent="0.3">
      <c r="B24" s="128" t="str">
        <f>Template!B24</f>
        <v>Ext</v>
      </c>
      <c r="E24" s="130" t="s">
        <v>104</v>
      </c>
    </row>
    <row r="25" spans="2:9" x14ac:dyDescent="0.3">
      <c r="B25" s="128" t="str">
        <f>Template!B25</f>
        <v>Ext</v>
      </c>
      <c r="D25" s="130"/>
      <c r="E25" s="179"/>
    </row>
    <row r="26" spans="2:9" x14ac:dyDescent="0.3">
      <c r="B26" s="128" t="str">
        <f>Template!B26</f>
        <v>Ext</v>
      </c>
      <c r="D26" s="44" t="s">
        <v>105</v>
      </c>
      <c r="E26" s="148"/>
      <c r="F26" s="154"/>
      <c r="G26" s="45" t="s">
        <v>91</v>
      </c>
      <c r="H26" s="18"/>
      <c r="I26" s="30"/>
    </row>
    <row r="27" spans="2:9" x14ac:dyDescent="0.3">
      <c r="B27" s="128" t="str">
        <f>Template!B27</f>
        <v>Ext</v>
      </c>
      <c r="D27" s="50" t="s">
        <v>106</v>
      </c>
      <c r="E27" s="152"/>
      <c r="F27" s="156"/>
      <c r="G27" s="51"/>
      <c r="H27" s="20"/>
      <c r="I27" s="34" t="s">
        <v>46</v>
      </c>
    </row>
    <row r="28" spans="2:9" x14ac:dyDescent="0.3">
      <c r="B28" s="128" t="s">
        <v>47</v>
      </c>
      <c r="D28" s="43" t="s">
        <v>107</v>
      </c>
      <c r="E28" s="161">
        <v>60.9</v>
      </c>
      <c r="F28" s="171" t="s">
        <v>29</v>
      </c>
      <c r="I28" s="27" t="s">
        <v>109</v>
      </c>
    </row>
    <row r="29" spans="2:9" ht="17.399999999999999" hidden="1" x14ac:dyDescent="0.35">
      <c r="B29" s="128" t="str">
        <f>Template!B29</f>
        <v>Ext</v>
      </c>
      <c r="D29" s="43" t="s">
        <v>110</v>
      </c>
      <c r="E29" s="161"/>
      <c r="F29" s="171" t="s">
        <v>29</v>
      </c>
      <c r="G29" s="48" t="s">
        <v>111</v>
      </c>
    </row>
    <row r="30" spans="2:9" ht="17.399999999999999" x14ac:dyDescent="0.3">
      <c r="B30" s="128" t="s">
        <v>47</v>
      </c>
      <c r="D30" s="43" t="s">
        <v>112</v>
      </c>
      <c r="E30" s="161">
        <v>88</v>
      </c>
      <c r="F30" s="176"/>
    </row>
    <row r="31" spans="2:9" ht="17.399999999999999" x14ac:dyDescent="0.3">
      <c r="B31" s="128" t="str">
        <f>Template!B31</f>
        <v>Ext</v>
      </c>
      <c r="D31" s="53" t="s">
        <v>113</v>
      </c>
      <c r="E31" s="161">
        <v>94</v>
      </c>
      <c r="F31" s="176"/>
    </row>
    <row r="32" spans="2:9" x14ac:dyDescent="0.3">
      <c r="B32" s="128" t="str">
        <f>Template!B32</f>
        <v>Ext</v>
      </c>
      <c r="D32" s="43"/>
      <c r="E32" s="161"/>
    </row>
    <row r="33" spans="2:9" x14ac:dyDescent="0.3">
      <c r="B33" s="128" t="str">
        <f>Template!B33</f>
        <v>Ext</v>
      </c>
      <c r="D33" s="50" t="s">
        <v>114</v>
      </c>
      <c r="E33" s="164"/>
      <c r="F33" s="156"/>
      <c r="G33" s="51"/>
      <c r="H33" s="20"/>
      <c r="I33" s="34" t="s">
        <v>46</v>
      </c>
    </row>
    <row r="34" spans="2:9" x14ac:dyDescent="0.3">
      <c r="B34" s="128" t="str">
        <f>Template!B34</f>
        <v>Ext</v>
      </c>
      <c r="D34" s="43" t="s">
        <v>115</v>
      </c>
      <c r="E34" s="165">
        <v>51.7</v>
      </c>
      <c r="F34" s="171" t="s">
        <v>29</v>
      </c>
      <c r="I34" s="27" t="s">
        <v>117</v>
      </c>
    </row>
    <row r="35" spans="2:9" x14ac:dyDescent="0.3">
      <c r="B35" s="128" t="str">
        <f>Template!B35</f>
        <v>Ext</v>
      </c>
      <c r="D35" s="43" t="s">
        <v>113</v>
      </c>
      <c r="E35" s="166">
        <v>14500</v>
      </c>
    </row>
    <row r="36" spans="2:9" x14ac:dyDescent="0.3">
      <c r="B36" s="128" t="s">
        <v>47</v>
      </c>
      <c r="D36" s="43" t="s">
        <v>118</v>
      </c>
      <c r="E36" s="166">
        <v>145</v>
      </c>
    </row>
    <row r="37" spans="2:9" x14ac:dyDescent="0.3">
      <c r="B37" s="128" t="str">
        <f>Template!B37</f>
        <v>Ext</v>
      </c>
    </row>
    <row r="38" spans="2:9" x14ac:dyDescent="0.3">
      <c r="B38" s="128" t="str">
        <f>Template!B38</f>
        <v>Ext</v>
      </c>
      <c r="D38" s="50" t="s">
        <v>119</v>
      </c>
      <c r="E38" s="152"/>
      <c r="F38" s="156"/>
      <c r="G38" s="51"/>
      <c r="H38" s="20"/>
      <c r="I38" s="34" t="s">
        <v>46</v>
      </c>
    </row>
    <row r="39" spans="2:9" ht="52.2" hidden="1" x14ac:dyDescent="0.35">
      <c r="B39" s="128" t="s">
        <v>55</v>
      </c>
      <c r="D39" s="43" t="s">
        <v>120</v>
      </c>
      <c r="E39" s="158"/>
      <c r="G39" s="48" t="s">
        <v>121</v>
      </c>
      <c r="I39" s="27" t="s">
        <v>122</v>
      </c>
    </row>
    <row r="40" spans="2:9" ht="52.2" hidden="1" x14ac:dyDescent="0.35">
      <c r="B40" s="128" t="s">
        <v>55</v>
      </c>
      <c r="D40" s="43" t="s">
        <v>123</v>
      </c>
      <c r="E40" s="158"/>
      <c r="G40" s="48" t="s">
        <v>124</v>
      </c>
      <c r="I40" s="27" t="s">
        <v>122</v>
      </c>
    </row>
    <row r="41" spans="2:9" ht="17.399999999999999" hidden="1" x14ac:dyDescent="0.35">
      <c r="B41" s="128" t="s">
        <v>55</v>
      </c>
      <c r="D41" s="43" t="s">
        <v>125</v>
      </c>
      <c r="E41" s="147"/>
      <c r="G41" s="48" t="s">
        <v>126</v>
      </c>
      <c r="H41" s="25"/>
    </row>
    <row r="42" spans="2:9" x14ac:dyDescent="0.3">
      <c r="B42" s="128" t="str">
        <f>Template!B42</f>
        <v>Ext</v>
      </c>
      <c r="D42" s="43" t="s">
        <v>127</v>
      </c>
      <c r="E42" s="161" t="s">
        <v>181</v>
      </c>
      <c r="G42" s="59"/>
    </row>
    <row r="43" spans="2:9" x14ac:dyDescent="0.3">
      <c r="B43" s="128" t="str">
        <f>Template!B43</f>
        <v>Ext</v>
      </c>
      <c r="D43" s="43" t="s">
        <v>128</v>
      </c>
      <c r="E43" s="161" t="s">
        <v>182</v>
      </c>
      <c r="G43" s="59"/>
    </row>
    <row r="44" spans="2:9" x14ac:dyDescent="0.3">
      <c r="B44" s="128" t="str">
        <f>Template!B44</f>
        <v>Ext</v>
      </c>
      <c r="E44" s="147"/>
      <c r="G44" s="59"/>
    </row>
    <row r="45" spans="2:9" x14ac:dyDescent="0.3">
      <c r="B45" s="128" t="str">
        <f>Template!B45</f>
        <v>Ext</v>
      </c>
      <c r="D45" s="44" t="s">
        <v>129</v>
      </c>
      <c r="E45" s="148"/>
      <c r="F45" s="154"/>
      <c r="G45" s="45" t="s">
        <v>91</v>
      </c>
      <c r="H45" s="18"/>
      <c r="I45" s="35"/>
    </row>
    <row r="46" spans="2:9" x14ac:dyDescent="0.3">
      <c r="B46" s="128" t="str">
        <f>Template!B46</f>
        <v>Ext</v>
      </c>
      <c r="D46" s="50" t="s">
        <v>130</v>
      </c>
      <c r="E46" s="152"/>
      <c r="F46" s="156"/>
      <c r="G46" s="51"/>
      <c r="H46" s="20"/>
      <c r="I46" s="34"/>
    </row>
    <row r="47" spans="2:9" ht="34.799999999999997" hidden="1" x14ac:dyDescent="0.35">
      <c r="B47" s="128" t="s">
        <v>55</v>
      </c>
      <c r="D47" s="43" t="s">
        <v>131</v>
      </c>
      <c r="G47" s="48" t="s">
        <v>132</v>
      </c>
      <c r="H47" s="25"/>
      <c r="I47" s="27" t="s">
        <v>133</v>
      </c>
    </row>
    <row r="48" spans="2:9" ht="34.799999999999997" hidden="1" x14ac:dyDescent="0.35">
      <c r="B48" s="128" t="str">
        <f>Template!B48</f>
        <v>Ext</v>
      </c>
      <c r="D48" s="43" t="s">
        <v>134</v>
      </c>
      <c r="G48" s="48" t="s">
        <v>135</v>
      </c>
      <c r="H48" s="25"/>
      <c r="I48" s="27" t="s">
        <v>136</v>
      </c>
    </row>
    <row r="49" spans="2:9" ht="34.799999999999997" x14ac:dyDescent="0.35">
      <c r="B49" s="128" t="str">
        <f>Template!B49</f>
        <v>Ext</v>
      </c>
      <c r="D49" s="43" t="s">
        <v>137</v>
      </c>
      <c r="E49" s="161">
        <f>_xlfn.XLOOKUP(E3,Volumes!B4:B15,Volumes!O4:O15)</f>
        <v>1.75</v>
      </c>
      <c r="F49" s="171" t="s">
        <v>138</v>
      </c>
      <c r="G49" s="48" t="s">
        <v>139</v>
      </c>
      <c r="I49" s="36" t="s">
        <v>140</v>
      </c>
    </row>
    <row r="50" spans="2:9" ht="34.799999999999997" x14ac:dyDescent="0.35">
      <c r="B50" s="128" t="str">
        <f>Template!B50</f>
        <v>Ext</v>
      </c>
      <c r="D50" s="43" t="s">
        <v>141</v>
      </c>
      <c r="E50" s="161" t="s">
        <v>238</v>
      </c>
      <c r="F50" s="171" t="s">
        <v>138</v>
      </c>
      <c r="G50" s="48" t="s">
        <v>142</v>
      </c>
      <c r="H50" s="25"/>
      <c r="I50" s="36" t="s">
        <v>140</v>
      </c>
    </row>
    <row r="51" spans="2:9" ht="17.399999999999999" hidden="1" x14ac:dyDescent="0.35">
      <c r="B51" s="128" t="str">
        <f>Template!B51</f>
        <v>Ext</v>
      </c>
      <c r="D51" s="43" t="s">
        <v>143</v>
      </c>
      <c r="E51" s="161">
        <v>31</v>
      </c>
      <c r="F51" s="171" t="s">
        <v>138</v>
      </c>
      <c r="G51" s="48" t="s">
        <v>144</v>
      </c>
      <c r="H51" s="25"/>
      <c r="I51" s="36" t="s">
        <v>140</v>
      </c>
    </row>
    <row r="52" spans="2:9" x14ac:dyDescent="0.3">
      <c r="B52" s="128" t="str">
        <f>Template!B52</f>
        <v>Ext</v>
      </c>
      <c r="E52" s="161"/>
      <c r="H52" s="25"/>
    </row>
    <row r="53" spans="2:9" x14ac:dyDescent="0.3">
      <c r="B53" s="128" t="str">
        <f>Template!B53</f>
        <v>Ext</v>
      </c>
      <c r="D53" s="44" t="s">
        <v>145</v>
      </c>
      <c r="E53" s="162"/>
      <c r="F53" s="154"/>
      <c r="G53" s="45" t="s">
        <v>91</v>
      </c>
      <c r="H53" s="37"/>
      <c r="I53" s="30"/>
    </row>
    <row r="54" spans="2:9" ht="17.399999999999999" x14ac:dyDescent="0.35">
      <c r="B54" s="128" t="str">
        <f>Template!B54</f>
        <v>Ext</v>
      </c>
      <c r="D54" s="43" t="s">
        <v>146</v>
      </c>
      <c r="E54" s="168">
        <f>_xlfn.XLOOKUP($E$3,Volumes!B4:B15,Volumes!Q4:Q15)</f>
        <v>20284.200126190473</v>
      </c>
      <c r="F54" s="171" t="s">
        <v>30</v>
      </c>
      <c r="G54" s="48" t="s">
        <v>147</v>
      </c>
      <c r="I54" s="27" t="s">
        <v>148</v>
      </c>
    </row>
    <row r="55" spans="2:9" ht="17.399999999999999" x14ac:dyDescent="0.25">
      <c r="B55" s="128" t="str">
        <f>Template!B55</f>
        <v>Ext</v>
      </c>
      <c r="D55" s="43" t="s">
        <v>149</v>
      </c>
      <c r="E55" s="161">
        <f>_xlfn.XLOOKUP($E$3,Volumes!B4:B15,Volumes!D4:D15)</f>
        <v>4</v>
      </c>
      <c r="F55" s="153" t="s">
        <v>150</v>
      </c>
      <c r="G55" s="150" t="s">
        <v>151</v>
      </c>
    </row>
    <row r="56" spans="2:9" hidden="1" x14ac:dyDescent="0.3">
      <c r="B56" s="128" t="str">
        <f>Template!B56</f>
        <v>Ext</v>
      </c>
      <c r="D56" s="43" t="s">
        <v>152</v>
      </c>
      <c r="E56" s="161"/>
      <c r="H56" s="25"/>
      <c r="I56" s="38"/>
    </row>
    <row r="57" spans="2:9" hidden="1" x14ac:dyDescent="0.3">
      <c r="B57" s="128" t="str">
        <f>Template!B57</f>
        <v>Ext</v>
      </c>
      <c r="D57" s="60" t="s">
        <v>153</v>
      </c>
      <c r="E57" s="169"/>
      <c r="F57" s="181"/>
      <c r="G57" s="51"/>
      <c r="I57" s="39"/>
    </row>
    <row r="58" spans="2:9" ht="17.399999999999999" hidden="1" x14ac:dyDescent="0.35">
      <c r="B58" s="128" t="str">
        <f>Template!B58</f>
        <v>Ext</v>
      </c>
      <c r="D58" s="62" t="s">
        <v>154</v>
      </c>
      <c r="E58" s="161"/>
      <c r="F58" s="171" t="s">
        <v>155</v>
      </c>
      <c r="G58" s="48" t="s">
        <v>156</v>
      </c>
      <c r="I58" s="36" t="s">
        <v>157</v>
      </c>
    </row>
    <row r="59" spans="2:9" ht="17.399999999999999" hidden="1" x14ac:dyDescent="0.35">
      <c r="B59" s="128" t="str">
        <f>Template!B59</f>
        <v>Ext</v>
      </c>
      <c r="D59" s="62" t="s">
        <v>158</v>
      </c>
      <c r="E59" s="161"/>
      <c r="F59" s="171" t="s">
        <v>155</v>
      </c>
      <c r="G59" s="48" t="s">
        <v>156</v>
      </c>
      <c r="I59" s="36" t="s">
        <v>157</v>
      </c>
    </row>
    <row r="60" spans="2:9" ht="17.399999999999999" hidden="1" x14ac:dyDescent="0.35">
      <c r="B60" s="128" t="str">
        <f>Template!B60</f>
        <v>Ext</v>
      </c>
      <c r="D60" s="62" t="s">
        <v>159</v>
      </c>
      <c r="E60" s="161"/>
      <c r="F60" s="171" t="s">
        <v>160</v>
      </c>
      <c r="G60" s="48" t="s">
        <v>156</v>
      </c>
      <c r="I60" s="36" t="s">
        <v>157</v>
      </c>
    </row>
    <row r="61" spans="2:9" x14ac:dyDescent="0.3">
      <c r="B61" s="128" t="str">
        <f>Template!B61</f>
        <v>Ext</v>
      </c>
      <c r="E61" s="161"/>
      <c r="I61" s="36"/>
    </row>
    <row r="62" spans="2:9" x14ac:dyDescent="0.3">
      <c r="B62" s="128" t="str">
        <f>Template!B62</f>
        <v>Ext</v>
      </c>
      <c r="D62" s="66" t="s">
        <v>161</v>
      </c>
      <c r="E62" s="162"/>
      <c r="F62" s="154"/>
      <c r="G62" s="45" t="s">
        <v>91</v>
      </c>
      <c r="H62" s="18"/>
      <c r="I62" s="30"/>
    </row>
    <row r="63" spans="2:9" ht="17.399999999999999" hidden="1" x14ac:dyDescent="0.35">
      <c r="B63" s="128" t="str">
        <f>Template!B63</f>
        <v>Ext</v>
      </c>
      <c r="D63" s="43" t="s">
        <v>162</v>
      </c>
      <c r="E63" s="161">
        <f>_xlfn.XLOOKUP($E$3,Volumes!B4:B15,Volumes!E4:E15)</f>
        <v>52.319999999999993</v>
      </c>
      <c r="F63" s="171" t="s">
        <v>150</v>
      </c>
      <c r="G63" s="48" t="s">
        <v>126</v>
      </c>
      <c r="H63" s="25"/>
      <c r="I63" s="36" t="s">
        <v>140</v>
      </c>
    </row>
    <row r="64" spans="2:9" ht="17.399999999999999" hidden="1" x14ac:dyDescent="0.35">
      <c r="B64" s="128" t="str">
        <f>Template!B64</f>
        <v>Ext</v>
      </c>
      <c r="D64" s="43" t="s">
        <v>163</v>
      </c>
      <c r="E64" s="161">
        <f>_xlfn.XLOOKUP($E$3,Volumes!B4:B15,Volumes!F4:F15)</f>
        <v>4.2</v>
      </c>
      <c r="F64" s="171" t="s">
        <v>150</v>
      </c>
      <c r="G64" s="48" t="s">
        <v>126</v>
      </c>
      <c r="I64" s="36" t="s">
        <v>140</v>
      </c>
    </row>
    <row r="65" spans="2:9" ht="17.399999999999999" hidden="1" x14ac:dyDescent="0.35">
      <c r="B65" s="128" t="str">
        <f>Template!B65</f>
        <v>Ext</v>
      </c>
      <c r="D65" s="43" t="s">
        <v>164</v>
      </c>
      <c r="E65" s="161">
        <f>_xlfn.XLOOKUP($E$3,Volumes!B4:B15,Volumes!G4:G15)</f>
        <v>0</v>
      </c>
      <c r="F65" s="171" t="s">
        <v>25</v>
      </c>
      <c r="G65" s="48" t="s">
        <v>126</v>
      </c>
      <c r="I65" s="36" t="s">
        <v>140</v>
      </c>
    </row>
    <row r="66" spans="2:9" ht="17.399999999999999" hidden="1" x14ac:dyDescent="0.35">
      <c r="B66" s="128" t="str">
        <f>Template!B66</f>
        <v>Ext</v>
      </c>
      <c r="D66" s="43" t="s">
        <v>165</v>
      </c>
      <c r="E66" s="145">
        <f>E63/(E64+E65)</f>
        <v>12.457142857142856</v>
      </c>
      <c r="G66" s="48" t="s">
        <v>126</v>
      </c>
      <c r="H66" s="25"/>
      <c r="I66" s="40" t="s">
        <v>166</v>
      </c>
    </row>
    <row r="67" spans="2:9" hidden="1" x14ac:dyDescent="0.3">
      <c r="B67" s="128" t="str">
        <f>Template!B67</f>
        <v>Ext</v>
      </c>
      <c r="D67" s="43" t="s">
        <v>167</v>
      </c>
      <c r="E67" s="161"/>
      <c r="H67" s="25"/>
      <c r="I67" s="40"/>
    </row>
    <row r="68" spans="2:9" ht="17.399999999999999" x14ac:dyDescent="0.35">
      <c r="B68" s="128" t="str">
        <f>Template!B68</f>
        <v>Ext</v>
      </c>
      <c r="D68" s="64" t="s">
        <v>168</v>
      </c>
      <c r="E68" s="161">
        <f>_xlfn.XLOOKUP($E$3,Volumes!B4:B15,Volumes!H4:H15)</f>
        <v>162</v>
      </c>
      <c r="F68" s="171" t="s">
        <v>169</v>
      </c>
      <c r="G68" s="48" t="s">
        <v>170</v>
      </c>
      <c r="H68" s="25"/>
      <c r="I68" s="36" t="s">
        <v>140</v>
      </c>
    </row>
    <row r="69" spans="2:9" ht="34.799999999999997" hidden="1" x14ac:dyDescent="0.35">
      <c r="B69" s="128" t="str">
        <f>Template!B69</f>
        <v>Ext</v>
      </c>
      <c r="D69" s="43" t="s">
        <v>171</v>
      </c>
      <c r="E69" s="161"/>
      <c r="G69" s="48" t="s">
        <v>172</v>
      </c>
      <c r="H69" s="25"/>
      <c r="I69" s="36" t="s">
        <v>140</v>
      </c>
    </row>
    <row r="70" spans="2:9" x14ac:dyDescent="0.3">
      <c r="B70" s="128" t="str">
        <f>Template!B70</f>
        <v>Ext</v>
      </c>
      <c r="D70" s="43" t="s">
        <v>53</v>
      </c>
      <c r="E70" s="161" t="str">
        <f>E4</f>
        <v>December 2024 - December 2025</v>
      </c>
    </row>
    <row r="71" spans="2:9" x14ac:dyDescent="0.3">
      <c r="B71" s="129"/>
      <c r="D71" s="43"/>
      <c r="E71" s="180"/>
      <c r="I71" s="27" t="s">
        <v>173</v>
      </c>
    </row>
    <row r="72" spans="2:9" x14ac:dyDescent="0.3">
      <c r="B72" s="8"/>
      <c r="D72" s="44" t="s">
        <v>185</v>
      </c>
      <c r="E72" s="162"/>
      <c r="F72" s="154"/>
      <c r="G72" s="45"/>
    </row>
    <row r="73" spans="2:9" x14ac:dyDescent="0.3">
      <c r="B73" s="8"/>
    </row>
    <row r="74" spans="2:9" x14ac:dyDescent="0.3">
      <c r="B74" s="8"/>
    </row>
    <row r="75" spans="2:9" x14ac:dyDescent="0.3">
      <c r="B75" s="8"/>
    </row>
    <row r="76" spans="2:9" x14ac:dyDescent="0.3">
      <c r="B76" s="8"/>
    </row>
    <row r="77" spans="2:9" x14ac:dyDescent="0.3">
      <c r="B77" s="8"/>
    </row>
    <row r="78" spans="2:9" x14ac:dyDescent="0.3">
      <c r="B78" s="8"/>
    </row>
    <row r="79" spans="2:9" x14ac:dyDescent="0.3">
      <c r="B79" s="8"/>
    </row>
    <row r="80" spans="2:9" x14ac:dyDescent="0.3">
      <c r="B80" s="8"/>
    </row>
    <row r="81" spans="2:2" x14ac:dyDescent="0.3">
      <c r="B81" s="8"/>
    </row>
    <row r="82" spans="2:2" x14ac:dyDescent="0.3">
      <c r="B82" s="8"/>
    </row>
    <row r="83" spans="2:2" x14ac:dyDescent="0.3">
      <c r="B83" s="8"/>
    </row>
    <row r="84" spans="2:2" x14ac:dyDescent="0.3">
      <c r="B84" s="8"/>
    </row>
    <row r="85" spans="2:2" x14ac:dyDescent="0.3">
      <c r="B85" s="8"/>
    </row>
    <row r="86" spans="2:2" x14ac:dyDescent="0.3">
      <c r="B86" s="8"/>
    </row>
    <row r="87" spans="2:2" x14ac:dyDescent="0.3">
      <c r="B87" s="8"/>
    </row>
    <row r="114" spans="11:32" ht="17.399999999999999" thickBot="1" x14ac:dyDescent="0.35">
      <c r="K114" s="188" t="s">
        <v>186</v>
      </c>
    </row>
    <row r="115" spans="11:32" x14ac:dyDescent="0.3">
      <c r="K115" s="197"/>
      <c r="L115" s="197"/>
      <c r="M115" s="258">
        <v>2024</v>
      </c>
      <c r="N115" s="259"/>
      <c r="O115" s="259"/>
      <c r="P115" s="263">
        <v>2025</v>
      </c>
      <c r="Q115" s="264"/>
      <c r="R115" s="264"/>
      <c r="S115" s="264"/>
      <c r="T115" s="264"/>
      <c r="U115" s="264"/>
      <c r="V115" s="264"/>
      <c r="W115" s="264"/>
      <c r="X115" s="264"/>
      <c r="Y115" s="264"/>
      <c r="Z115" s="264"/>
      <c r="AA115" s="265"/>
      <c r="AB115" s="184"/>
      <c r="AC115" s="184"/>
    </row>
    <row r="116" spans="11:32" ht="17.399999999999999" thickBot="1" x14ac:dyDescent="0.35">
      <c r="K116" s="197"/>
      <c r="L116" s="197"/>
      <c r="M116" s="4" t="s">
        <v>56</v>
      </c>
      <c r="N116" s="5" t="s">
        <v>57</v>
      </c>
      <c r="O116" s="79" t="s">
        <v>58</v>
      </c>
      <c r="P116" s="4" t="s">
        <v>59</v>
      </c>
      <c r="Q116" s="5" t="s">
        <v>60</v>
      </c>
      <c r="R116" s="5" t="s">
        <v>61</v>
      </c>
      <c r="S116" s="5" t="s">
        <v>62</v>
      </c>
      <c r="T116" s="5" t="s">
        <v>63</v>
      </c>
      <c r="U116" s="5" t="s">
        <v>64</v>
      </c>
      <c r="V116" s="5" t="s">
        <v>65</v>
      </c>
      <c r="W116" s="5" t="s">
        <v>66</v>
      </c>
      <c r="X116" s="5" t="s">
        <v>67</v>
      </c>
      <c r="Y116" s="5" t="s">
        <v>68</v>
      </c>
      <c r="Z116" s="5" t="s">
        <v>69</v>
      </c>
      <c r="AA116" s="6" t="s">
        <v>58</v>
      </c>
      <c r="AB116" s="185"/>
      <c r="AC116" s="185"/>
    </row>
    <row r="117" spans="11:32" x14ac:dyDescent="0.3">
      <c r="K117" s="256" t="s">
        <v>72</v>
      </c>
      <c r="L117" s="256"/>
      <c r="M117" s="195"/>
      <c r="N117" s="103"/>
      <c r="O117" s="196"/>
      <c r="P117" s="198"/>
      <c r="Q117" s="201"/>
      <c r="R117" s="201"/>
      <c r="S117" s="201"/>
      <c r="T117" s="103"/>
      <c r="U117" s="104"/>
      <c r="V117" s="104"/>
      <c r="W117" s="104"/>
      <c r="X117" s="104"/>
      <c r="Y117" s="104"/>
      <c r="Z117" s="104"/>
      <c r="AA117" s="105"/>
      <c r="AB117" s="186"/>
      <c r="AC117" s="186"/>
    </row>
    <row r="118" spans="11:32" x14ac:dyDescent="0.3">
      <c r="K118" s="256" t="s">
        <v>75</v>
      </c>
      <c r="L118" s="256"/>
      <c r="M118" s="73"/>
      <c r="N118" s="72"/>
      <c r="O118" s="80"/>
      <c r="P118" s="199"/>
      <c r="Q118" s="100"/>
      <c r="R118" s="100"/>
      <c r="S118" s="100"/>
      <c r="T118" s="72"/>
      <c r="U118" s="71"/>
      <c r="V118" s="71"/>
      <c r="W118" s="71"/>
      <c r="X118" s="71"/>
      <c r="Y118" s="71"/>
      <c r="Z118" s="71"/>
      <c r="AA118" s="74"/>
      <c r="AB118" s="187"/>
      <c r="AC118" s="186"/>
    </row>
    <row r="119" spans="11:32" ht="17.399999999999999" thickBot="1" x14ac:dyDescent="0.35">
      <c r="K119" s="256" t="s">
        <v>78</v>
      </c>
      <c r="L119" s="256"/>
      <c r="M119" s="75"/>
      <c r="N119" s="76"/>
      <c r="O119" s="81"/>
      <c r="P119" s="200"/>
      <c r="Q119" s="108"/>
      <c r="R119" s="108"/>
      <c r="S119" s="108"/>
      <c r="T119" s="76"/>
      <c r="U119" s="77"/>
      <c r="V119" s="77"/>
      <c r="W119" s="77"/>
      <c r="X119" s="77"/>
      <c r="Y119" s="77"/>
      <c r="Z119" s="77"/>
      <c r="AA119" s="78"/>
      <c r="AB119" s="186"/>
      <c r="AC119" s="186"/>
    </row>
    <row r="120" spans="11:32" x14ac:dyDescent="0.3">
      <c r="M120" s="25" t="s">
        <v>187</v>
      </c>
    </row>
    <row r="121" spans="11:32" x14ac:dyDescent="0.3">
      <c r="M121" s="25"/>
    </row>
    <row r="122" spans="11:32" ht="17.399999999999999" thickBot="1" x14ac:dyDescent="0.35">
      <c r="K122" s="188" t="s">
        <v>188</v>
      </c>
    </row>
    <row r="123" spans="11:32" ht="17.399999999999999" thickBot="1" x14ac:dyDescent="0.35">
      <c r="M123" s="189">
        <v>0.20833333333333334</v>
      </c>
      <c r="N123" s="190">
        <v>0.25</v>
      </c>
      <c r="O123" s="190">
        <v>0.29166666666666669</v>
      </c>
      <c r="P123" s="190">
        <v>0.33333333333333331</v>
      </c>
      <c r="Q123" s="190">
        <v>0.375</v>
      </c>
      <c r="R123" s="190">
        <v>0.41666666666666669</v>
      </c>
      <c r="S123" s="190">
        <v>0.45833333333333331</v>
      </c>
      <c r="T123" s="190">
        <v>0.5</v>
      </c>
      <c r="U123" s="190">
        <v>0.54166666666666663</v>
      </c>
      <c r="V123" s="190">
        <v>0.58333333333333337</v>
      </c>
      <c r="W123" s="190">
        <v>0.625</v>
      </c>
      <c r="X123" s="190">
        <v>0.66666666666666663</v>
      </c>
      <c r="Y123" s="190">
        <v>0.70833333333333337</v>
      </c>
      <c r="Z123" s="190">
        <v>0.75</v>
      </c>
      <c r="AA123" s="190">
        <v>0.79166666666666663</v>
      </c>
      <c r="AB123" s="190">
        <v>0.83333333333333337</v>
      </c>
      <c r="AC123" s="190">
        <v>0.875</v>
      </c>
      <c r="AD123" s="190">
        <v>0.91666666666666663</v>
      </c>
      <c r="AE123" s="190">
        <v>0.95833333333333337</v>
      </c>
      <c r="AF123" s="191">
        <v>1</v>
      </c>
    </row>
    <row r="124" spans="11:32" x14ac:dyDescent="0.3">
      <c r="L124" s="183" t="s">
        <v>71</v>
      </c>
      <c r="M124" s="192"/>
      <c r="N124" s="193"/>
      <c r="O124" s="104"/>
      <c r="P124" s="104"/>
      <c r="Q124" s="104"/>
      <c r="R124" s="104"/>
      <c r="S124" s="104"/>
      <c r="T124" s="104"/>
      <c r="U124" s="104"/>
      <c r="V124" s="104"/>
      <c r="W124" s="104"/>
      <c r="X124" s="104"/>
      <c r="Y124" s="104"/>
      <c r="Z124" s="104"/>
      <c r="AA124" s="104"/>
      <c r="AB124" s="104"/>
      <c r="AC124" s="104"/>
      <c r="AD124" s="104"/>
      <c r="AE124" s="104"/>
      <c r="AF124" s="105"/>
    </row>
    <row r="125" spans="11:32" x14ac:dyDescent="0.3">
      <c r="L125" s="183" t="s">
        <v>73</v>
      </c>
      <c r="M125" s="111"/>
      <c r="N125" s="86"/>
      <c r="O125" s="71"/>
      <c r="P125" s="71"/>
      <c r="Q125" s="71"/>
      <c r="R125" s="109"/>
      <c r="S125" s="87"/>
      <c r="T125" s="71"/>
      <c r="U125" s="71"/>
      <c r="V125" s="71"/>
      <c r="W125" s="71"/>
      <c r="X125" s="71"/>
      <c r="Y125" s="71"/>
      <c r="Z125" s="71"/>
      <c r="AA125" s="71"/>
      <c r="AB125" s="71"/>
      <c r="AC125" s="71"/>
      <c r="AD125" s="71"/>
      <c r="AE125" s="71"/>
      <c r="AF125" s="74"/>
    </row>
    <row r="126" spans="11:32" x14ac:dyDescent="0.3">
      <c r="L126" s="183" t="s">
        <v>76</v>
      </c>
      <c r="M126" s="111"/>
      <c r="N126" s="86"/>
      <c r="O126" s="71"/>
      <c r="P126" s="109"/>
      <c r="Q126" s="109"/>
      <c r="R126" s="109"/>
      <c r="S126" s="87"/>
      <c r="T126" s="71"/>
      <c r="U126" s="71"/>
      <c r="V126" s="71"/>
      <c r="W126" s="71"/>
      <c r="X126" s="71"/>
      <c r="Y126" s="71"/>
      <c r="Z126" s="71"/>
      <c r="AA126" s="71"/>
      <c r="AB126" s="71"/>
      <c r="AC126" s="71"/>
      <c r="AD126" s="71"/>
      <c r="AE126" s="71"/>
      <c r="AF126" s="74"/>
    </row>
    <row r="127" spans="11:32" x14ac:dyDescent="0.3">
      <c r="L127" s="183" t="s">
        <v>80</v>
      </c>
      <c r="M127" s="111"/>
      <c r="N127" s="86"/>
      <c r="O127" s="71"/>
      <c r="P127" s="109"/>
      <c r="Q127" s="109"/>
      <c r="R127" s="71"/>
      <c r="S127" s="205"/>
      <c r="T127" s="71"/>
      <c r="U127" s="71"/>
      <c r="V127" s="71"/>
      <c r="W127" s="71"/>
      <c r="X127" s="71"/>
      <c r="Y127" s="71"/>
      <c r="Z127" s="71"/>
      <c r="AA127" s="71"/>
      <c r="AB127" s="71"/>
      <c r="AC127" s="71"/>
      <c r="AD127" s="71"/>
      <c r="AE127" s="71"/>
      <c r="AF127" s="74"/>
    </row>
    <row r="128" spans="11:32" x14ac:dyDescent="0.3">
      <c r="L128" s="183" t="s">
        <v>82</v>
      </c>
      <c r="M128" s="111"/>
      <c r="N128" s="86"/>
      <c r="O128" s="109"/>
      <c r="P128" s="109"/>
      <c r="Q128" s="89"/>
      <c r="R128" s="71"/>
      <c r="S128" s="71"/>
      <c r="T128" s="71"/>
      <c r="U128" s="71"/>
      <c r="V128" s="71"/>
      <c r="W128" s="71"/>
      <c r="X128" s="71"/>
      <c r="Y128" s="71"/>
      <c r="Z128" s="71"/>
      <c r="AA128" s="71"/>
      <c r="AB128" s="71"/>
      <c r="AC128" s="71"/>
      <c r="AD128" s="71"/>
      <c r="AE128" s="71"/>
      <c r="AF128" s="74"/>
    </row>
    <row r="129" spans="11:32" x14ac:dyDescent="0.3">
      <c r="L129" s="183" t="s">
        <v>84</v>
      </c>
      <c r="M129" s="111"/>
      <c r="N129" s="86"/>
      <c r="O129" s="71"/>
      <c r="P129" s="71"/>
      <c r="Q129" s="89"/>
      <c r="R129" s="71"/>
      <c r="S129" s="71"/>
      <c r="T129" s="71"/>
      <c r="U129" s="71"/>
      <c r="V129" s="71"/>
      <c r="W129" s="71"/>
      <c r="X129" s="71"/>
      <c r="Y129" s="71"/>
      <c r="Z129" s="71"/>
      <c r="AA129" s="71"/>
      <c r="AB129" s="71"/>
      <c r="AC129" s="71"/>
      <c r="AD129" s="71"/>
      <c r="AE129" s="71"/>
      <c r="AF129" s="74"/>
    </row>
    <row r="130" spans="11:32" ht="17.399999999999999" thickBot="1" x14ac:dyDescent="0.35">
      <c r="L130" s="183" t="s">
        <v>87</v>
      </c>
      <c r="M130" s="113"/>
      <c r="N130" s="114"/>
      <c r="O130" s="77"/>
      <c r="P130" s="77"/>
      <c r="Q130" s="115"/>
      <c r="R130" s="77"/>
      <c r="S130" s="116"/>
      <c r="T130" s="77"/>
      <c r="U130" s="77"/>
      <c r="V130" s="77"/>
      <c r="W130" s="77"/>
      <c r="X130" s="77"/>
      <c r="Y130" s="77"/>
      <c r="Z130" s="77"/>
      <c r="AA130" s="77"/>
      <c r="AB130" s="77"/>
      <c r="AC130" s="77"/>
      <c r="AD130" s="77"/>
      <c r="AE130" s="77"/>
      <c r="AF130" s="78"/>
    </row>
    <row r="131" spans="11:32" x14ac:dyDescent="0.3">
      <c r="K131" s="182"/>
    </row>
  </sheetData>
  <autoFilter ref="B3:G70" xr:uid="{9F56DAE1-F74E-4EB0-9AD7-0C0994EFD48B}">
    <filterColumn colId="0">
      <filters>
        <filter val="0"/>
        <filter val="Ext"/>
      </filters>
    </filterColumn>
  </autoFilter>
  <mergeCells count="5">
    <mergeCell ref="M115:O115"/>
    <mergeCell ref="P115:AA115"/>
    <mergeCell ref="K117:L117"/>
    <mergeCell ref="K118:L118"/>
    <mergeCell ref="K119:L119"/>
  </mergeCells>
  <dataValidations count="5">
    <dataValidation type="list" allowBlank="1" showInputMessage="1" showErrorMessage="1" sqref="E3" xr:uid="{C5CB474E-97DC-421C-AB13-88CCCD20AC65}">
      <formula1>"Damplein, Muizen, Aalst Noord, Bornem, Wezembeek, Gent st-kruiswinkel, Gistel, Koekelare, Jabbeke, Stene, Grimbergen, Wondelgem"</formula1>
    </dataValidation>
    <dataValidation type="list" allowBlank="1" showInputMessage="1" showErrorMessage="1" sqref="E41" xr:uid="{37EF35C5-A728-4C15-962E-635569E0EAFF}">
      <formula1>"EV, laadpalen, industrie, Warmtepomp, WKK, Zonnepanelen, Wind"</formula1>
    </dataValidation>
    <dataValidation type="list" allowBlank="1" showInputMessage="1" showErrorMessage="1" sqref="E43" xr:uid="{084E6612-7E3C-438E-832E-C4361DB669FD}">
      <formula1>"Netto afname reductie, Netto injectie verhoging"</formula1>
    </dataValidation>
    <dataValidation type="list" allowBlank="1" showInputMessage="1" showErrorMessage="1" sqref="E42" xr:uid="{310F8BAA-B214-4BB7-A03C-8995F451FBF2}">
      <formula1>"Investeringsuitstel, Markttest"</formula1>
    </dataValidation>
    <dataValidation type="list" allowBlank="1" showInputMessage="1" showErrorMessage="1" sqref="B3:B71" xr:uid="{B1D821F2-A738-43AD-821D-9B4AF80FB79F}">
      <formula1>#REF!</formula1>
    </dataValidation>
  </dataValidations>
  <hyperlinks>
    <hyperlink ref="I49" r:id="rId1" display="../../../../../../../:x:/s/PRJ00108/Ec0kb12Q7J9JrhsZ9aRzWJABJX7ltJsNFGuKWvirnS2Sfw?e=JzhxnL" xr:uid="{1BE1AE5E-8BF3-4249-AAA9-15EEE604FC92}"/>
    <hyperlink ref="I50" r:id="rId2" display="../../../../../../../:x:/s/PRJ00108/Ec0kb12Q7J9JrhsZ9aRzWJABJX7ltJsNFGuKWvirnS2Sfw?e=JzhxnL" xr:uid="{8A455569-6FBE-40C9-AD9A-9DEAC333820C}"/>
    <hyperlink ref="I51" r:id="rId3" display="../../../../../../../:x:/s/PRJ00108/Ec0kb12Q7J9JrhsZ9aRzWJABJX7ltJsNFGuKWvirnS2Sfw?e=JzhxnL" xr:uid="{A770BB22-CCC4-4D2D-B93A-49F13EE6322A}"/>
    <hyperlink ref="I63" r:id="rId4" display="../../../../../../../:x:/s/PRJ00108/Ec0kb12Q7J9JrhsZ9aRzWJABJX7ltJsNFGuKWvirnS2Sfw?e=JzhxnL" xr:uid="{80AB3B0A-1F7A-43BF-BE24-9B9B8FBA4F65}"/>
    <hyperlink ref="I64" r:id="rId5" display="../../../../../../../:x:/s/PRJ00108/Ec0kb12Q7J9JrhsZ9aRzWJABJX7ltJsNFGuKWvirnS2Sfw?e=JzhxnL" xr:uid="{446F447B-8B83-465C-8F81-252591D1DD1C}"/>
    <hyperlink ref="I65" r:id="rId6" display="../../../../../../../:x:/s/PRJ00108/Ec0kb12Q7J9JrhsZ9aRzWJABJX7ltJsNFGuKWvirnS2Sfw?e=JzhxnL" xr:uid="{D4212025-977E-42C3-A3B4-B1E0CB9CDA40}"/>
    <hyperlink ref="I68" r:id="rId7" display="../../../../../../../:x:/s/PRJ00108/Ec0kb12Q7J9JrhsZ9aRzWJABJX7ltJsNFGuKWvirnS2Sfw?e=JzhxnL" xr:uid="{F40C7809-8CA9-422A-A326-FE7F4015C7D5}"/>
    <hyperlink ref="I69" r:id="rId8" display="../../../../../../../:x:/s/PRJ00108/Ec0kb12Q7J9JrhsZ9aRzWJABJX7ltJsNFGuKWvirnS2Sfw?e=JzhxnL" xr:uid="{49AB7708-7693-476B-99FD-E0009E077F9F}"/>
    <hyperlink ref="I58" r:id="rId9" display="../../../../../../../:x:/s/PRJ00108/ERRi7v_s8rlHg22g-tBA_1YB63PVX33jcC0OmHZxqjB2ig?e=mZcimm" xr:uid="{A711EF6E-9560-4472-B8E2-515602650D3C}"/>
    <hyperlink ref="I59" r:id="rId10" display="../../../../../../../:x:/s/PRJ00108/ERRi7v_s8rlHg22g-tBA_1YB63PVX33jcC0OmHZxqjB2ig?e=mZcimm" xr:uid="{6D143F2B-6601-4806-851F-14E5EDEEEC9D}"/>
    <hyperlink ref="I60" r:id="rId11" display="../../../../../../../:x:/s/PRJ00108/ERRi7v_s8rlHg22g-tBA_1YB63PVX33jcC0OmHZxqjB2ig?e=mZcimm" xr:uid="{26B241C7-8AD4-4F50-946A-3CF131EBEFCF}"/>
    <hyperlink ref="E17" r:id="rId12" display="https://portal.nodesmarket.com/onboarding/tenders?orderBy=openTo&amp;orderByDirection=asc&amp;map-bounds=51.21783436555637,3.1026077270507817,51.08301990567969,2.7840042114257812&amp;tab=constraint-areas" xr:uid="{AAB8CCD0-8284-44BF-98BC-CDA08D3DBE89}"/>
  </hyperlinks>
  <pageMargins left="0.7" right="0.7" top="0.75" bottom="0.75" header="0.3" footer="0.3"/>
  <pageSetup paperSize="9" scale="36" orientation="portrait" r:id="rId13"/>
  <headerFooter>
    <oddHeader>&amp;C&amp;"Calibri"&amp;10&amp;K000000 Fluvius - Intern&amp;1#_x000D_</oddHeader>
  </headerFooter>
  <drawing r:id="rId14"/>
  <legacyDrawing r:id="rId1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80B8B-5181-47D0-A837-CA9638FD8CE5}">
  <dimension ref="A1:N60"/>
  <sheetViews>
    <sheetView showGridLines="0" tabSelected="1" topLeftCell="A37" zoomScale="85" zoomScaleNormal="85" zoomScaleSheetLayoutView="80" zoomScalePageLayoutView="40" workbookViewId="0">
      <selection activeCell="B45" sqref="B45"/>
    </sheetView>
  </sheetViews>
  <sheetFormatPr defaultRowHeight="16.8" outlineLevelCol="1" x14ac:dyDescent="0.3"/>
  <cols>
    <col min="1" max="1" width="51.33203125" style="41" customWidth="1"/>
    <col min="2" max="2" width="45" style="172" customWidth="1"/>
    <col min="3" max="3" width="7.44140625" style="171" customWidth="1"/>
    <col min="4" max="4" width="136" style="42" customWidth="1"/>
    <col min="6" max="6" width="0" hidden="1" customWidth="1" outlineLevel="1"/>
    <col min="7" max="7" width="45.6640625" style="232" hidden="1" customWidth="1" outlineLevel="1"/>
    <col min="8" max="8" width="8.88671875" collapsed="1"/>
  </cols>
  <sheetData>
    <row r="1" spans="1:7" ht="24.6" x14ac:dyDescent="0.25">
      <c r="A1" s="255" t="s">
        <v>306</v>
      </c>
      <c r="B1" s="255" t="s">
        <v>305</v>
      </c>
      <c r="C1" s="268"/>
      <c r="D1" s="268"/>
    </row>
    <row r="3" spans="1:7" x14ac:dyDescent="0.3">
      <c r="A3" s="43"/>
    </row>
    <row r="5" spans="1:7" x14ac:dyDescent="0.3">
      <c r="A5" s="44" t="s">
        <v>74</v>
      </c>
      <c r="B5" s="148"/>
      <c r="C5" s="154"/>
      <c r="D5" s="45"/>
    </row>
    <row r="6" spans="1:7" ht="17.25" customHeight="1" x14ac:dyDescent="0.25">
      <c r="A6" s="43" t="s">
        <v>74</v>
      </c>
      <c r="B6" s="222" t="s">
        <v>239</v>
      </c>
      <c r="C6" s="172"/>
      <c r="D6" s="41"/>
    </row>
    <row r="7" spans="1:7" ht="17.399999999999999" x14ac:dyDescent="0.25">
      <c r="B7" s="222" t="s">
        <v>240</v>
      </c>
      <c r="C7" s="172"/>
      <c r="D7" s="41"/>
    </row>
    <row r="8" spans="1:7" ht="17.399999999999999" x14ac:dyDescent="0.25">
      <c r="B8" s="223" t="s">
        <v>241</v>
      </c>
      <c r="C8" s="172"/>
      <c r="D8" s="41"/>
    </row>
    <row r="9" spans="1:7" ht="17.399999999999999" x14ac:dyDescent="0.25">
      <c r="B9" s="222" t="s">
        <v>242</v>
      </c>
      <c r="C9" s="172"/>
      <c r="D9" s="41"/>
    </row>
    <row r="10" spans="1:7" ht="18" customHeight="1" x14ac:dyDescent="0.25">
      <c r="B10" s="222" t="s">
        <v>90</v>
      </c>
      <c r="C10" s="172"/>
      <c r="D10" s="41"/>
    </row>
    <row r="11" spans="1:7" x14ac:dyDescent="0.25">
      <c r="C11" s="172"/>
      <c r="D11" s="41"/>
    </row>
    <row r="12" spans="1:7" x14ac:dyDescent="0.3">
      <c r="A12" s="44" t="str">
        <f xml:space="preserve"> "Basisinformatie " &amp; B3</f>
        <v xml:space="preserve">Basisinformatie </v>
      </c>
      <c r="B12" s="148"/>
      <c r="C12" s="154"/>
      <c r="D12" s="45" t="s">
        <v>91</v>
      </c>
    </row>
    <row r="13" spans="1:7" ht="84" x14ac:dyDescent="0.25">
      <c r="A13" s="225" t="s">
        <v>243</v>
      </c>
      <c r="B13" s="226" t="s">
        <v>244</v>
      </c>
      <c r="C13" s="226"/>
      <c r="D13" s="227" t="s">
        <v>245</v>
      </c>
    </row>
    <row r="14" spans="1:7" ht="50.4" x14ac:dyDescent="0.35">
      <c r="A14" s="212" t="s">
        <v>96</v>
      </c>
      <c r="B14" s="231" t="s">
        <v>246</v>
      </c>
      <c r="C14" s="228"/>
      <c r="D14" s="217" t="s">
        <v>94</v>
      </c>
      <c r="G14" s="247" t="s">
        <v>297</v>
      </c>
    </row>
    <row r="15" spans="1:7" ht="17.399999999999999" x14ac:dyDescent="0.35">
      <c r="A15" s="49"/>
      <c r="D15" s="48"/>
    </row>
    <row r="16" spans="1:7" ht="17.399999999999999" x14ac:dyDescent="0.25">
      <c r="A16" s="43" t="s">
        <v>180</v>
      </c>
      <c r="B16" s="224" t="s">
        <v>247</v>
      </c>
      <c r="C16" s="175"/>
      <c r="D16" s="127"/>
    </row>
    <row r="17" spans="1:6" ht="17.399999999999999" x14ac:dyDescent="0.25">
      <c r="B17" s="224" t="s">
        <v>103</v>
      </c>
      <c r="C17" s="175"/>
      <c r="D17" s="127"/>
    </row>
    <row r="18" spans="1:6" ht="17.399999999999999" x14ac:dyDescent="0.3">
      <c r="B18" s="224" t="s">
        <v>248</v>
      </c>
    </row>
    <row r="19" spans="1:6" x14ac:dyDescent="0.3">
      <c r="A19" s="130"/>
      <c r="B19" s="179"/>
    </row>
    <row r="20" spans="1:6" x14ac:dyDescent="0.3">
      <c r="A20" s="44" t="s">
        <v>105</v>
      </c>
      <c r="B20" s="148"/>
      <c r="C20" s="154"/>
      <c r="D20" s="45" t="s">
        <v>91</v>
      </c>
    </row>
    <row r="21" spans="1:6" x14ac:dyDescent="0.3">
      <c r="A21" s="50" t="s">
        <v>106</v>
      </c>
      <c r="B21" s="152"/>
      <c r="C21" s="156"/>
      <c r="D21" s="51"/>
    </row>
    <row r="22" spans="1:6" ht="17.399999999999999" x14ac:dyDescent="0.3">
      <c r="A22" s="212" t="s">
        <v>112</v>
      </c>
      <c r="B22" s="229">
        <v>112</v>
      </c>
      <c r="C22" s="230"/>
      <c r="D22" s="215"/>
    </row>
    <row r="23" spans="1:6" x14ac:dyDescent="0.3">
      <c r="A23" s="43"/>
      <c r="B23" s="161"/>
    </row>
    <row r="24" spans="1:6" x14ac:dyDescent="0.3">
      <c r="A24" s="50" t="s">
        <v>114</v>
      </c>
      <c r="B24" s="164"/>
      <c r="C24" s="156"/>
      <c r="D24" s="51"/>
    </row>
    <row r="25" spans="1:6" x14ac:dyDescent="0.3">
      <c r="A25" s="212" t="s">
        <v>113</v>
      </c>
      <c r="B25" s="213">
        <v>14900</v>
      </c>
      <c r="C25" s="214"/>
      <c r="D25" s="215"/>
    </row>
    <row r="26" spans="1:6" x14ac:dyDescent="0.3">
      <c r="A26" s="212" t="s">
        <v>118</v>
      </c>
      <c r="B26" s="213">
        <v>184</v>
      </c>
      <c r="C26" s="214"/>
      <c r="D26" s="215"/>
    </row>
    <row r="28" spans="1:6" x14ac:dyDescent="0.3">
      <c r="A28" s="44" t="s">
        <v>249</v>
      </c>
      <c r="B28" s="148"/>
      <c r="C28" s="154"/>
      <c r="D28" s="45" t="s">
        <v>91</v>
      </c>
    </row>
    <row r="29" spans="1:6" ht="41.4" customHeight="1" x14ac:dyDescent="0.25">
      <c r="A29" s="238" t="s">
        <v>250</v>
      </c>
      <c r="B29" s="269" t="s">
        <v>251</v>
      </c>
      <c r="C29" s="269"/>
      <c r="D29" s="269"/>
    </row>
    <row r="30" spans="1:6" ht="33.6" customHeight="1" x14ac:dyDescent="0.25">
      <c r="A30" s="233" t="s">
        <v>127</v>
      </c>
      <c r="B30" s="272" t="s">
        <v>298</v>
      </c>
      <c r="C30" s="272"/>
      <c r="D30" s="272"/>
    </row>
    <row r="31" spans="1:6" ht="33.6" x14ac:dyDescent="0.25">
      <c r="A31" s="238" t="s">
        <v>252</v>
      </c>
      <c r="B31" s="272" t="s">
        <v>304</v>
      </c>
      <c r="C31" s="272"/>
      <c r="D31" s="272"/>
      <c r="F31" s="232"/>
    </row>
    <row r="32" spans="1:6" ht="17.399999999999999" x14ac:dyDescent="0.25">
      <c r="A32" s="233" t="s">
        <v>253</v>
      </c>
      <c r="B32" s="233">
        <v>8</v>
      </c>
      <c r="C32" s="214" t="s">
        <v>138</v>
      </c>
      <c r="D32" s="237" t="s">
        <v>290</v>
      </c>
      <c r="F32" s="232"/>
    </row>
    <row r="33" spans="1:14" ht="127.95" customHeight="1" x14ac:dyDescent="0.25">
      <c r="A33" s="238" t="s">
        <v>254</v>
      </c>
      <c r="B33" s="240">
        <v>2332</v>
      </c>
      <c r="C33" s="171" t="s">
        <v>150</v>
      </c>
      <c r="D33" s="239" t="s">
        <v>294</v>
      </c>
      <c r="F33" s="247"/>
      <c r="H33" s="247"/>
    </row>
    <row r="34" spans="1:14" ht="34.799999999999997" hidden="1" x14ac:dyDescent="0.25">
      <c r="A34" s="225" t="s">
        <v>256</v>
      </c>
      <c r="B34" s="245">
        <f>B37*8760*B32</f>
        <v>3504</v>
      </c>
      <c r="C34" s="211" t="s">
        <v>150</v>
      </c>
      <c r="D34" s="246" t="s">
        <v>300</v>
      </c>
      <c r="F34" s="270"/>
      <c r="G34" s="270"/>
      <c r="H34" s="270"/>
      <c r="I34" s="270"/>
    </row>
    <row r="35" spans="1:14" ht="34.950000000000003" customHeight="1" x14ac:dyDescent="0.25">
      <c r="A35" s="238" t="s">
        <v>255</v>
      </c>
      <c r="B35" s="244">
        <v>342</v>
      </c>
      <c r="C35" s="171" t="s">
        <v>169</v>
      </c>
      <c r="D35" s="239" t="s">
        <v>295</v>
      </c>
      <c r="F35" s="270"/>
      <c r="G35" s="270"/>
      <c r="H35" s="270"/>
      <c r="I35" s="270"/>
      <c r="J35" s="270"/>
      <c r="K35" s="270"/>
      <c r="L35" s="270"/>
      <c r="M35" s="270"/>
      <c r="N35" s="248"/>
    </row>
    <row r="36" spans="1:14" ht="52.2" x14ac:dyDescent="0.25">
      <c r="A36" s="238" t="s">
        <v>301</v>
      </c>
      <c r="B36" s="170">
        <f>2*28*24</f>
        <v>1344</v>
      </c>
      <c r="C36" s="171" t="s">
        <v>169</v>
      </c>
      <c r="D36" s="239" t="s">
        <v>302</v>
      </c>
      <c r="F36" s="232"/>
    </row>
    <row r="37" spans="1:14" ht="33.6" x14ac:dyDescent="0.25">
      <c r="A37" s="249" t="s">
        <v>292</v>
      </c>
      <c r="B37" s="254">
        <v>0.05</v>
      </c>
      <c r="C37" s="250"/>
      <c r="D37" s="251" t="s">
        <v>293</v>
      </c>
      <c r="F37" s="270"/>
      <c r="G37" s="270"/>
      <c r="H37" s="270"/>
      <c r="I37" s="270"/>
    </row>
    <row r="38" spans="1:14" ht="50.4" x14ac:dyDescent="0.25">
      <c r="A38" s="238" t="s">
        <v>299</v>
      </c>
      <c r="B38" s="244">
        <f>B35/B37</f>
        <v>6840</v>
      </c>
      <c r="C38" s="171" t="s">
        <v>169</v>
      </c>
      <c r="D38" s="239" t="s">
        <v>291</v>
      </c>
      <c r="F38" s="248"/>
      <c r="G38" s="248"/>
      <c r="H38" s="248"/>
      <c r="I38" s="248"/>
      <c r="J38" s="248"/>
      <c r="K38" s="248"/>
      <c r="L38" s="248"/>
      <c r="M38" s="248"/>
      <c r="N38" s="248"/>
    </row>
    <row r="39" spans="1:14" ht="57.6" customHeight="1" x14ac:dyDescent="0.25">
      <c r="A39" s="242" t="s">
        <v>303</v>
      </c>
      <c r="B39" s="242">
        <f>B32*8760</f>
        <v>70080</v>
      </c>
      <c r="C39" s="211" t="s">
        <v>150</v>
      </c>
      <c r="D39" s="241" t="s">
        <v>296</v>
      </c>
      <c r="F39" s="232"/>
    </row>
    <row r="40" spans="1:14" ht="17.399999999999999" x14ac:dyDescent="0.25">
      <c r="A40" s="238" t="s">
        <v>257</v>
      </c>
      <c r="B40" s="252">
        <v>45931</v>
      </c>
      <c r="D40" s="239" t="s">
        <v>258</v>
      </c>
      <c r="F40" s="232"/>
    </row>
    <row r="41" spans="1:14" ht="87" x14ac:dyDescent="0.25">
      <c r="A41" s="242" t="s">
        <v>259</v>
      </c>
      <c r="B41" s="253">
        <v>2030</v>
      </c>
      <c r="C41" s="211"/>
      <c r="D41" s="241" t="s">
        <v>260</v>
      </c>
      <c r="F41" s="271"/>
      <c r="G41" s="271"/>
      <c r="H41" s="271"/>
    </row>
    <row r="42" spans="1:14" ht="33" customHeight="1" x14ac:dyDescent="0.25">
      <c r="A42" s="242" t="s">
        <v>261</v>
      </c>
      <c r="B42" s="243" t="s">
        <v>262</v>
      </c>
      <c r="C42" s="211"/>
      <c r="D42" s="241"/>
      <c r="F42" s="232"/>
    </row>
    <row r="43" spans="1:14" x14ac:dyDescent="0.3">
      <c r="A43" s="180"/>
    </row>
    <row r="44" spans="1:14" x14ac:dyDescent="0.3">
      <c r="A44" s="44" t="s">
        <v>263</v>
      </c>
      <c r="B44" s="162"/>
      <c r="C44" s="154"/>
      <c r="D44" s="45" t="s">
        <v>91</v>
      </c>
    </row>
    <row r="45" spans="1:14" ht="17.399999999999999" x14ac:dyDescent="0.25">
      <c r="A45" s="235" t="s">
        <v>264</v>
      </c>
      <c r="B45" s="218" t="s">
        <v>308</v>
      </c>
      <c r="C45" s="219"/>
      <c r="D45" s="220" t="s">
        <v>265</v>
      </c>
    </row>
    <row r="46" spans="1:14" ht="17.399999999999999" x14ac:dyDescent="0.35">
      <c r="A46" s="236" t="s">
        <v>266</v>
      </c>
      <c r="B46" s="216" t="s">
        <v>309</v>
      </c>
      <c r="C46" s="214"/>
      <c r="D46" s="217" t="s">
        <v>267</v>
      </c>
    </row>
    <row r="47" spans="1:14" ht="33.6" x14ac:dyDescent="0.35">
      <c r="A47" s="236" t="s">
        <v>268</v>
      </c>
      <c r="B47" s="216" t="s">
        <v>307</v>
      </c>
      <c r="C47" s="214"/>
      <c r="D47" s="217" t="s">
        <v>269</v>
      </c>
    </row>
    <row r="48" spans="1:14" ht="33.6" x14ac:dyDescent="0.35">
      <c r="A48" s="236" t="s">
        <v>270</v>
      </c>
      <c r="B48" s="221" t="s">
        <v>271</v>
      </c>
      <c r="C48" s="214"/>
      <c r="D48" s="217" t="s">
        <v>269</v>
      </c>
    </row>
    <row r="49" spans="1:4" x14ac:dyDescent="0.3">
      <c r="A49" s="236" t="s">
        <v>272</v>
      </c>
      <c r="B49" s="234" t="s">
        <v>273</v>
      </c>
      <c r="C49" s="214"/>
      <c r="D49" s="215"/>
    </row>
    <row r="50" spans="1:4" ht="33.6" x14ac:dyDescent="0.3">
      <c r="A50" s="236" t="s">
        <v>274</v>
      </c>
      <c r="B50" s="216" t="s">
        <v>307</v>
      </c>
      <c r="C50" s="214"/>
      <c r="D50" s="215"/>
    </row>
    <row r="51" spans="1:4" x14ac:dyDescent="0.3">
      <c r="A51" s="43"/>
      <c r="B51" s="210"/>
    </row>
    <row r="52" spans="1:4" x14ac:dyDescent="0.3">
      <c r="A52" s="44" t="s">
        <v>185</v>
      </c>
      <c r="B52" s="162"/>
      <c r="C52" s="154"/>
      <c r="D52" s="45"/>
    </row>
    <row r="60" spans="1:4" x14ac:dyDescent="0.3">
      <c r="B60"/>
    </row>
  </sheetData>
  <mergeCells count="8">
    <mergeCell ref="C1:D1"/>
    <mergeCell ref="B29:D29"/>
    <mergeCell ref="F37:I37"/>
    <mergeCell ref="F34:I34"/>
    <mergeCell ref="F41:H41"/>
    <mergeCell ref="B30:D30"/>
    <mergeCell ref="B31:D31"/>
    <mergeCell ref="F35:M35"/>
  </mergeCells>
  <dataValidations count="1">
    <dataValidation type="list" allowBlank="1" showInputMessage="1" showErrorMessage="1" sqref="B3" xr:uid="{203B8F31-4F31-4EC6-9EFB-6AF0ED626532}">
      <formula1>"Damplein, Muizen, Aalst Noord, Bornem, Wezembeek, Gent st-kruiswinkel, Gistel, Koekelare, Jabbeke, Stene, Grimbergen, Wondelgem"</formula1>
    </dataValidation>
  </dataValidations>
  <hyperlinks>
    <hyperlink ref="B14" r:id="rId1" xr:uid="{CB1BE024-E079-4D4F-9CA1-B6EB42CAD251}"/>
  </hyperlinks>
  <pageMargins left="0.7" right="0.7" top="0.75" bottom="0.75" header="0.3" footer="0.3"/>
  <pageSetup paperSize="9" scale="32" orientation="portrait" r:id="rId2"/>
  <headerFooter>
    <oddHeader>&amp;C&amp;"Calibri"&amp;10&amp;K000000 Fluvius - Intern&amp;1#_x000D_</oddHeader>
  </headerFooter>
  <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01316-45E5-4D28-957C-22476AE69C2E}">
  <sheetPr filterMode="1"/>
  <dimension ref="B1:AF131"/>
  <sheetViews>
    <sheetView view="pageBreakPreview" topLeftCell="A74" zoomScale="60" zoomScaleNormal="100" workbookViewId="0">
      <selection activeCell="F77" sqref="F77"/>
    </sheetView>
  </sheetViews>
  <sheetFormatPr defaultRowHeight="16.8" x14ac:dyDescent="0.3"/>
  <cols>
    <col min="1" max="1" width="4.33203125" customWidth="1"/>
    <col min="2" max="2" width="10" style="9" customWidth="1"/>
    <col min="3" max="3" width="2.109375" customWidth="1"/>
    <col min="4" max="4" width="54.6640625" style="41" customWidth="1"/>
    <col min="5" max="5" width="100.6640625" style="172" customWidth="1"/>
    <col min="6" max="6" width="11.6640625" style="171" customWidth="1"/>
    <col min="7" max="7" width="71.6640625" style="42" customWidth="1"/>
    <col min="8" max="8" width="2" customWidth="1"/>
    <col min="9" max="9" width="24.109375" style="27" customWidth="1"/>
  </cols>
  <sheetData>
    <row r="1" spans="2:9" ht="26.4" x14ac:dyDescent="0.25">
      <c r="B1" s="28" t="s">
        <v>44</v>
      </c>
      <c r="D1" s="131" t="s">
        <v>45</v>
      </c>
      <c r="E1" s="131"/>
      <c r="F1" s="131"/>
      <c r="G1" s="131"/>
      <c r="I1" s="29" t="s">
        <v>46</v>
      </c>
    </row>
    <row r="2" spans="2:9" ht="80.25" customHeight="1" x14ac:dyDescent="0.3">
      <c r="B2" s="26"/>
    </row>
    <row r="3" spans="2:9" x14ac:dyDescent="0.3">
      <c r="B3" s="128" t="str">
        <f>Template!B3</f>
        <v>Ext</v>
      </c>
      <c r="D3" s="43" t="s">
        <v>48</v>
      </c>
      <c r="E3" s="172" t="s">
        <v>275</v>
      </c>
    </row>
    <row r="4" spans="2:9" x14ac:dyDescent="0.3">
      <c r="B4" s="128" t="str">
        <f>Template!B4</f>
        <v>Ext</v>
      </c>
      <c r="D4" s="43" t="s">
        <v>53</v>
      </c>
      <c r="E4" s="172" t="s">
        <v>54</v>
      </c>
    </row>
    <row r="5" spans="2:9" x14ac:dyDescent="0.3">
      <c r="B5" s="128" t="str">
        <f>Template!B5</f>
        <v>Ext</v>
      </c>
    </row>
    <row r="6" spans="2:9" x14ac:dyDescent="0.3">
      <c r="B6" s="128" t="str">
        <f>Template!B6</f>
        <v>Ext</v>
      </c>
      <c r="D6" s="44" t="s">
        <v>74</v>
      </c>
      <c r="E6" s="148"/>
      <c r="F6" s="154"/>
      <c r="G6" s="45"/>
      <c r="H6" s="18"/>
      <c r="I6" s="30"/>
    </row>
    <row r="7" spans="2:9" ht="17.25" customHeight="1" x14ac:dyDescent="0.25">
      <c r="B7" s="128" t="str">
        <f>Template!B7</f>
        <v>Ext</v>
      </c>
      <c r="D7" s="43" t="s">
        <v>74</v>
      </c>
      <c r="E7" s="65" t="s">
        <v>77</v>
      </c>
      <c r="F7" s="172"/>
      <c r="G7" s="41"/>
      <c r="H7" s="11"/>
      <c r="I7" s="31"/>
    </row>
    <row r="8" spans="2:9" x14ac:dyDescent="0.25">
      <c r="B8" s="128" t="str">
        <f>Template!B8</f>
        <v>Ext</v>
      </c>
      <c r="E8" s="65" t="s">
        <v>81</v>
      </c>
      <c r="F8" s="172"/>
      <c r="G8" s="41"/>
      <c r="H8" s="11"/>
      <c r="I8" s="31"/>
    </row>
    <row r="9" spans="2:9" x14ac:dyDescent="0.25">
      <c r="B9" s="128" t="str">
        <f>Template!B9</f>
        <v>Ext</v>
      </c>
      <c r="E9" s="67" t="s">
        <v>83</v>
      </c>
      <c r="F9" s="172"/>
      <c r="G9" s="41"/>
      <c r="H9" s="11"/>
      <c r="I9" s="31"/>
    </row>
    <row r="10" spans="2:9" x14ac:dyDescent="0.25">
      <c r="B10" s="128" t="str">
        <f>Template!B10</f>
        <v>Ext</v>
      </c>
      <c r="E10" s="65" t="s">
        <v>85</v>
      </c>
      <c r="F10" s="172"/>
      <c r="G10" s="41"/>
      <c r="H10" s="11"/>
      <c r="I10" s="31"/>
    </row>
    <row r="11" spans="2:9" ht="18" customHeight="1" x14ac:dyDescent="0.25">
      <c r="B11" s="128" t="str">
        <f>Template!B11</f>
        <v>Ext</v>
      </c>
      <c r="E11" s="65" t="s">
        <v>88</v>
      </c>
      <c r="F11" s="172"/>
      <c r="G11" s="41"/>
      <c r="H11" s="11"/>
      <c r="I11" s="31"/>
    </row>
    <row r="12" spans="2:9" ht="18" customHeight="1" x14ac:dyDescent="0.25">
      <c r="B12" s="128" t="str">
        <f>Template!B12</f>
        <v>Ext</v>
      </c>
      <c r="E12" s="65" t="s">
        <v>89</v>
      </c>
      <c r="F12" s="172"/>
      <c r="G12" s="41"/>
      <c r="H12" s="11"/>
      <c r="I12" s="31"/>
    </row>
    <row r="13" spans="2:9" ht="27" customHeight="1" x14ac:dyDescent="0.25">
      <c r="B13" s="128" t="str">
        <f>Template!B13</f>
        <v>Ext</v>
      </c>
      <c r="E13" s="65" t="s">
        <v>90</v>
      </c>
      <c r="F13" s="172"/>
      <c r="G13" s="41"/>
      <c r="H13" s="11"/>
      <c r="I13" s="31"/>
    </row>
    <row r="14" spans="2:9" x14ac:dyDescent="0.3">
      <c r="B14" s="128" t="str">
        <f>Template!B14</f>
        <v>Ext</v>
      </c>
    </row>
    <row r="15" spans="2:9" x14ac:dyDescent="0.3">
      <c r="B15" s="128" t="str">
        <f>Template!B15</f>
        <v>Ext</v>
      </c>
      <c r="D15" s="44" t="str">
        <f xml:space="preserve"> "Basisinformatie " &amp; E3</f>
        <v>Basisinformatie Wezembeek</v>
      </c>
      <c r="E15" s="148"/>
      <c r="F15" s="154"/>
      <c r="G15" s="45" t="s">
        <v>91</v>
      </c>
      <c r="H15" s="18"/>
      <c r="I15" s="32" t="s">
        <v>46</v>
      </c>
    </row>
    <row r="16" spans="2:9" ht="67.2" x14ac:dyDescent="0.3">
      <c r="B16" s="128" t="str">
        <f>Template!B16</f>
        <v>Ext</v>
      </c>
      <c r="D16" s="43" t="s">
        <v>92</v>
      </c>
      <c r="E16" s="173" t="s">
        <v>276</v>
      </c>
      <c r="F16" s="173"/>
      <c r="G16" s="47"/>
      <c r="H16" s="19"/>
      <c r="I16" s="33"/>
    </row>
    <row r="17" spans="2:9" ht="34.799999999999997" x14ac:dyDescent="0.35">
      <c r="B17" s="128" t="str">
        <f>Template!B17</f>
        <v>Ext</v>
      </c>
      <c r="D17" s="43" t="s">
        <v>93</v>
      </c>
      <c r="E17" s="207" t="s">
        <v>176</v>
      </c>
      <c r="G17" s="48" t="s">
        <v>94</v>
      </c>
      <c r="I17" s="27" t="s">
        <v>95</v>
      </c>
    </row>
    <row r="18" spans="2:9" ht="33.6" x14ac:dyDescent="0.3">
      <c r="B18" s="128" t="str">
        <f>Template!B18</f>
        <v>Ext</v>
      </c>
      <c r="D18" s="43" t="s">
        <v>96</v>
      </c>
      <c r="E18" s="172" t="s">
        <v>277</v>
      </c>
      <c r="F18" s="174"/>
      <c r="I18" s="27" t="s">
        <v>97</v>
      </c>
    </row>
    <row r="19" spans="2:9" ht="17.399999999999999" x14ac:dyDescent="0.35">
      <c r="B19" s="128" t="str">
        <f>Template!B19</f>
        <v>Ext</v>
      </c>
      <c r="D19" s="43" t="s">
        <v>98</v>
      </c>
      <c r="E19" s="172" t="s">
        <v>278</v>
      </c>
      <c r="G19" s="48" t="s">
        <v>99</v>
      </c>
      <c r="I19" s="27" t="s">
        <v>100</v>
      </c>
    </row>
    <row r="20" spans="2:9" ht="17.399999999999999" x14ac:dyDescent="0.35">
      <c r="B20" s="128" t="str">
        <f>Template!B20</f>
        <v>Ext</v>
      </c>
      <c r="D20" s="49"/>
      <c r="G20" s="48"/>
    </row>
    <row r="21" spans="2:9" x14ac:dyDescent="0.25">
      <c r="B21" s="128" t="str">
        <f>Template!B21</f>
        <v>Ext</v>
      </c>
      <c r="D21" s="43" t="s">
        <v>180</v>
      </c>
      <c r="E21" s="130" t="s">
        <v>101</v>
      </c>
      <c r="F21" s="175"/>
      <c r="G21" s="127"/>
      <c r="H21" s="10"/>
      <c r="I21" s="31"/>
    </row>
    <row r="22" spans="2:9" x14ac:dyDescent="0.25">
      <c r="B22" s="128" t="str">
        <f>Template!B22</f>
        <v>Ext</v>
      </c>
      <c r="E22" s="65" t="s">
        <v>102</v>
      </c>
      <c r="F22" s="175"/>
      <c r="G22" s="127"/>
      <c r="H22" s="10"/>
      <c r="I22" s="31"/>
    </row>
    <row r="23" spans="2:9" x14ac:dyDescent="0.3">
      <c r="B23" s="128" t="str">
        <f>Template!B23</f>
        <v>Ext</v>
      </c>
      <c r="E23" s="130" t="s">
        <v>103</v>
      </c>
    </row>
    <row r="24" spans="2:9" x14ac:dyDescent="0.3">
      <c r="B24" s="128" t="str">
        <f>Template!B24</f>
        <v>Ext</v>
      </c>
      <c r="E24" s="130" t="s">
        <v>104</v>
      </c>
    </row>
    <row r="25" spans="2:9" x14ac:dyDescent="0.3">
      <c r="B25" s="128" t="str">
        <f>Template!B25</f>
        <v>Ext</v>
      </c>
      <c r="D25" s="130"/>
      <c r="E25" s="179"/>
    </row>
    <row r="26" spans="2:9" x14ac:dyDescent="0.3">
      <c r="B26" s="128" t="str">
        <f>Template!B26</f>
        <v>Ext</v>
      </c>
      <c r="D26" s="44" t="s">
        <v>105</v>
      </c>
      <c r="E26" s="148"/>
      <c r="F26" s="154"/>
      <c r="G26" s="45" t="s">
        <v>91</v>
      </c>
      <c r="H26" s="18"/>
      <c r="I26" s="30"/>
    </row>
    <row r="27" spans="2:9" x14ac:dyDescent="0.3">
      <c r="B27" s="128" t="str">
        <f>Template!B27</f>
        <v>Ext</v>
      </c>
      <c r="D27" s="50" t="s">
        <v>106</v>
      </c>
      <c r="E27" s="152"/>
      <c r="F27" s="156"/>
      <c r="G27" s="51"/>
      <c r="H27" s="20"/>
      <c r="I27" s="34" t="s">
        <v>46</v>
      </c>
    </row>
    <row r="28" spans="2:9" x14ac:dyDescent="0.3">
      <c r="B28" s="128" t="s">
        <v>47</v>
      </c>
      <c r="D28" s="43" t="s">
        <v>107</v>
      </c>
      <c r="E28" s="161">
        <v>29.2</v>
      </c>
      <c r="F28" s="171" t="s">
        <v>29</v>
      </c>
      <c r="I28" s="27" t="s">
        <v>109</v>
      </c>
    </row>
    <row r="29" spans="2:9" ht="17.399999999999999" hidden="1" x14ac:dyDescent="0.35">
      <c r="B29" s="128" t="str">
        <f>Template!B29</f>
        <v>Ext</v>
      </c>
      <c r="D29" s="43" t="s">
        <v>110</v>
      </c>
      <c r="E29" s="161"/>
      <c r="F29" s="171" t="s">
        <v>29</v>
      </c>
      <c r="G29" s="48" t="s">
        <v>111</v>
      </c>
    </row>
    <row r="30" spans="2:9" ht="17.399999999999999" x14ac:dyDescent="0.3">
      <c r="B30" s="128" t="s">
        <v>47</v>
      </c>
      <c r="D30" s="43" t="s">
        <v>112</v>
      </c>
      <c r="E30" s="161">
        <v>51</v>
      </c>
      <c r="F30" s="176"/>
    </row>
    <row r="31" spans="2:9" ht="17.399999999999999" x14ac:dyDescent="0.3">
      <c r="B31" s="128" t="str">
        <f>Template!B31</f>
        <v>Ext</v>
      </c>
      <c r="D31" s="53" t="s">
        <v>113</v>
      </c>
      <c r="E31" s="161">
        <v>64</v>
      </c>
      <c r="F31" s="176"/>
    </row>
    <row r="32" spans="2:9" x14ac:dyDescent="0.3">
      <c r="B32" s="128" t="str">
        <f>Template!B32</f>
        <v>Ext</v>
      </c>
      <c r="D32" s="43"/>
      <c r="E32" s="161"/>
    </row>
    <row r="33" spans="2:9" x14ac:dyDescent="0.3">
      <c r="B33" s="128" t="str">
        <f>Template!B33</f>
        <v>Ext</v>
      </c>
      <c r="D33" s="50" t="s">
        <v>114</v>
      </c>
      <c r="E33" s="164"/>
      <c r="F33" s="156"/>
      <c r="G33" s="51"/>
      <c r="H33" s="20"/>
      <c r="I33" s="34" t="s">
        <v>46</v>
      </c>
    </row>
    <row r="34" spans="2:9" x14ac:dyDescent="0.3">
      <c r="B34" s="128" t="str">
        <f>Template!B34</f>
        <v>Ext</v>
      </c>
      <c r="D34" s="43" t="s">
        <v>115</v>
      </c>
      <c r="E34" s="165">
        <v>62.5</v>
      </c>
      <c r="F34" s="171" t="s">
        <v>29</v>
      </c>
      <c r="I34" s="27" t="s">
        <v>117</v>
      </c>
    </row>
    <row r="35" spans="2:9" x14ac:dyDescent="0.3">
      <c r="B35" s="128" t="str">
        <f>Template!B35</f>
        <v>Ext</v>
      </c>
      <c r="D35" s="43" t="s">
        <v>113</v>
      </c>
      <c r="E35" s="166">
        <v>17800</v>
      </c>
    </row>
    <row r="36" spans="2:9" x14ac:dyDescent="0.3">
      <c r="B36" s="128" t="s">
        <v>47</v>
      </c>
      <c r="D36" s="43" t="s">
        <v>118</v>
      </c>
      <c r="E36" s="166">
        <v>203</v>
      </c>
    </row>
    <row r="37" spans="2:9" x14ac:dyDescent="0.3">
      <c r="B37" s="128" t="str">
        <f>Template!B37</f>
        <v>Ext</v>
      </c>
    </row>
    <row r="38" spans="2:9" x14ac:dyDescent="0.3">
      <c r="B38" s="128" t="str">
        <f>Template!B38</f>
        <v>Ext</v>
      </c>
      <c r="D38" s="50" t="s">
        <v>119</v>
      </c>
      <c r="E38" s="152"/>
      <c r="F38" s="156"/>
      <c r="G38" s="51"/>
      <c r="H38" s="20"/>
      <c r="I38" s="34" t="s">
        <v>46</v>
      </c>
    </row>
    <row r="39" spans="2:9" ht="52.2" hidden="1" x14ac:dyDescent="0.35">
      <c r="B39" s="128" t="s">
        <v>55</v>
      </c>
      <c r="D39" s="43" t="s">
        <v>120</v>
      </c>
      <c r="E39" s="158"/>
      <c r="G39" s="48" t="s">
        <v>121</v>
      </c>
      <c r="I39" s="27" t="s">
        <v>122</v>
      </c>
    </row>
    <row r="40" spans="2:9" ht="52.2" hidden="1" x14ac:dyDescent="0.35">
      <c r="B40" s="128" t="s">
        <v>55</v>
      </c>
      <c r="D40" s="43" t="s">
        <v>123</v>
      </c>
      <c r="E40" s="158"/>
      <c r="G40" s="48" t="s">
        <v>124</v>
      </c>
      <c r="I40" s="27" t="s">
        <v>122</v>
      </c>
    </row>
    <row r="41" spans="2:9" ht="17.399999999999999" hidden="1" x14ac:dyDescent="0.35">
      <c r="B41" s="128" t="s">
        <v>55</v>
      </c>
      <c r="D41" s="43" t="s">
        <v>125</v>
      </c>
      <c r="E41" s="147"/>
      <c r="G41" s="48" t="s">
        <v>126</v>
      </c>
      <c r="H41" s="25"/>
    </row>
    <row r="42" spans="2:9" x14ac:dyDescent="0.3">
      <c r="B42" s="128" t="str">
        <f>Template!B42</f>
        <v>Ext</v>
      </c>
      <c r="D42" s="43" t="s">
        <v>127</v>
      </c>
      <c r="E42" s="161" t="s">
        <v>181</v>
      </c>
      <c r="G42" s="59"/>
    </row>
    <row r="43" spans="2:9" x14ac:dyDescent="0.3">
      <c r="B43" s="128" t="str">
        <f>Template!B43</f>
        <v>Ext</v>
      </c>
      <c r="D43" s="43" t="s">
        <v>128</v>
      </c>
      <c r="E43" s="161" t="s">
        <v>182</v>
      </c>
      <c r="G43" s="59"/>
    </row>
    <row r="44" spans="2:9" x14ac:dyDescent="0.3">
      <c r="B44" s="128" t="str">
        <f>Template!B44</f>
        <v>Ext</v>
      </c>
      <c r="E44" s="147"/>
      <c r="G44" s="59"/>
    </row>
    <row r="45" spans="2:9" x14ac:dyDescent="0.3">
      <c r="B45" s="128" t="str">
        <f>Template!B45</f>
        <v>Ext</v>
      </c>
      <c r="D45" s="44" t="s">
        <v>129</v>
      </c>
      <c r="E45" s="148"/>
      <c r="F45" s="154"/>
      <c r="G45" s="45" t="s">
        <v>91</v>
      </c>
      <c r="H45" s="18"/>
      <c r="I45" s="35"/>
    </row>
    <row r="46" spans="2:9" x14ac:dyDescent="0.3">
      <c r="B46" s="128" t="str">
        <f>Template!B46</f>
        <v>Ext</v>
      </c>
      <c r="D46" s="50" t="s">
        <v>130</v>
      </c>
      <c r="E46" s="152"/>
      <c r="F46" s="156"/>
      <c r="G46" s="51"/>
      <c r="H46" s="20"/>
      <c r="I46" s="34"/>
    </row>
    <row r="47" spans="2:9" ht="34.799999999999997" hidden="1" x14ac:dyDescent="0.35">
      <c r="B47" s="128" t="s">
        <v>55</v>
      </c>
      <c r="D47" s="43" t="s">
        <v>131</v>
      </c>
      <c r="G47" s="48" t="s">
        <v>132</v>
      </c>
      <c r="H47" s="25"/>
      <c r="I47" s="27" t="s">
        <v>133</v>
      </c>
    </row>
    <row r="48" spans="2:9" ht="34.799999999999997" hidden="1" x14ac:dyDescent="0.35">
      <c r="B48" s="128" t="str">
        <f>Template!B48</f>
        <v>Ext</v>
      </c>
      <c r="D48" s="43" t="s">
        <v>134</v>
      </c>
      <c r="G48" s="48" t="s">
        <v>135</v>
      </c>
      <c r="H48" s="25"/>
      <c r="I48" s="27" t="s">
        <v>136</v>
      </c>
    </row>
    <row r="49" spans="2:9" ht="34.799999999999997" x14ac:dyDescent="0.35">
      <c r="B49" s="128" t="str">
        <f>Template!B49</f>
        <v>Ext</v>
      </c>
      <c r="D49" s="43" t="s">
        <v>137</v>
      </c>
      <c r="E49" s="161">
        <f>_xlfn.XLOOKUP(E3,Volumes!B4:B15,Volumes!O4:O15)</f>
        <v>3.1</v>
      </c>
      <c r="F49" s="171" t="s">
        <v>138</v>
      </c>
      <c r="G49" s="48" t="s">
        <v>139</v>
      </c>
      <c r="I49" s="36" t="s">
        <v>140</v>
      </c>
    </row>
    <row r="50" spans="2:9" ht="34.799999999999997" x14ac:dyDescent="0.35">
      <c r="B50" s="128" t="str">
        <f>Template!B50</f>
        <v>Ext</v>
      </c>
      <c r="D50" s="43" t="s">
        <v>141</v>
      </c>
      <c r="E50" s="161" t="s">
        <v>279</v>
      </c>
      <c r="F50" s="171" t="s">
        <v>138</v>
      </c>
      <c r="G50" s="48" t="s">
        <v>142</v>
      </c>
      <c r="H50" s="25"/>
      <c r="I50" s="36" t="s">
        <v>140</v>
      </c>
    </row>
    <row r="51" spans="2:9" ht="17.399999999999999" hidden="1" x14ac:dyDescent="0.35">
      <c r="B51" s="128" t="str">
        <f>Template!B51</f>
        <v>Ext</v>
      </c>
      <c r="D51" s="43" t="s">
        <v>143</v>
      </c>
      <c r="E51" s="161" t="s">
        <v>280</v>
      </c>
      <c r="F51" s="171" t="s">
        <v>138</v>
      </c>
      <c r="G51" s="48" t="s">
        <v>144</v>
      </c>
      <c r="H51" s="25"/>
      <c r="I51" s="36" t="s">
        <v>140</v>
      </c>
    </row>
    <row r="52" spans="2:9" x14ac:dyDescent="0.3">
      <c r="B52" s="128" t="str">
        <f>Template!B52</f>
        <v>Ext</v>
      </c>
      <c r="E52" s="161"/>
      <c r="H52" s="25"/>
    </row>
    <row r="53" spans="2:9" x14ac:dyDescent="0.3">
      <c r="B53" s="128" t="str">
        <f>Template!B53</f>
        <v>Ext</v>
      </c>
      <c r="D53" s="44" t="s">
        <v>145</v>
      </c>
      <c r="E53" s="162"/>
      <c r="F53" s="154"/>
      <c r="G53" s="45" t="s">
        <v>91</v>
      </c>
      <c r="H53" s="37"/>
      <c r="I53" s="30"/>
    </row>
    <row r="54" spans="2:9" ht="17.399999999999999" x14ac:dyDescent="0.35">
      <c r="B54" s="128" t="str">
        <f>Template!B54</f>
        <v>Ext</v>
      </c>
      <c r="D54" s="43" t="s">
        <v>146</v>
      </c>
      <c r="E54" s="168">
        <f>_xlfn.XLOOKUP($E$3,Volumes!B4:B15,Volumes!Q4:Q15)</f>
        <v>21599.200126190473</v>
      </c>
      <c r="F54" s="171" t="s">
        <v>30</v>
      </c>
      <c r="G54" s="48" t="s">
        <v>147</v>
      </c>
      <c r="I54" s="27" t="s">
        <v>148</v>
      </c>
    </row>
    <row r="55" spans="2:9" ht="17.399999999999999" x14ac:dyDescent="0.25">
      <c r="B55" s="128" t="str">
        <f>Template!B55</f>
        <v>Ext</v>
      </c>
      <c r="D55" s="43" t="s">
        <v>149</v>
      </c>
      <c r="E55" s="161">
        <f>_xlfn.XLOOKUP($E$3,Volumes!B4:B15,Volumes!D4:D15)</f>
        <v>9</v>
      </c>
      <c r="F55" s="153" t="s">
        <v>150</v>
      </c>
      <c r="G55" s="150" t="s">
        <v>151</v>
      </c>
    </row>
    <row r="56" spans="2:9" hidden="1" x14ac:dyDescent="0.3">
      <c r="B56" s="128" t="str">
        <f>Template!B56</f>
        <v>Ext</v>
      </c>
      <c r="D56" s="43" t="s">
        <v>152</v>
      </c>
      <c r="E56" s="161"/>
      <c r="H56" s="25"/>
      <c r="I56" s="38"/>
    </row>
    <row r="57" spans="2:9" hidden="1" x14ac:dyDescent="0.3">
      <c r="B57" s="128" t="str">
        <f>Template!B57</f>
        <v>Ext</v>
      </c>
      <c r="D57" s="60" t="s">
        <v>153</v>
      </c>
      <c r="E57" s="169"/>
      <c r="F57" s="181"/>
      <c r="G57" s="51"/>
      <c r="I57" s="39"/>
    </row>
    <row r="58" spans="2:9" ht="17.399999999999999" hidden="1" x14ac:dyDescent="0.35">
      <c r="B58" s="128" t="str">
        <f>Template!B58</f>
        <v>Ext</v>
      </c>
      <c r="D58" s="62" t="s">
        <v>154</v>
      </c>
      <c r="E58" s="161"/>
      <c r="F58" s="171" t="s">
        <v>155</v>
      </c>
      <c r="G58" s="48" t="s">
        <v>156</v>
      </c>
      <c r="I58" s="36" t="s">
        <v>157</v>
      </c>
    </row>
    <row r="59" spans="2:9" ht="17.399999999999999" hidden="1" x14ac:dyDescent="0.35">
      <c r="B59" s="128" t="str">
        <f>Template!B59</f>
        <v>Ext</v>
      </c>
      <c r="D59" s="62" t="s">
        <v>158</v>
      </c>
      <c r="E59" s="161"/>
      <c r="F59" s="171" t="s">
        <v>155</v>
      </c>
      <c r="G59" s="48" t="s">
        <v>156</v>
      </c>
      <c r="I59" s="36" t="s">
        <v>157</v>
      </c>
    </row>
    <row r="60" spans="2:9" ht="17.399999999999999" hidden="1" x14ac:dyDescent="0.35">
      <c r="B60" s="128" t="str">
        <f>Template!B60</f>
        <v>Ext</v>
      </c>
      <c r="D60" s="62" t="s">
        <v>159</v>
      </c>
      <c r="E60" s="161"/>
      <c r="F60" s="171" t="s">
        <v>160</v>
      </c>
      <c r="G60" s="48" t="s">
        <v>156</v>
      </c>
      <c r="I60" s="36" t="s">
        <v>157</v>
      </c>
    </row>
    <row r="61" spans="2:9" x14ac:dyDescent="0.3">
      <c r="B61" s="128" t="str">
        <f>Template!B61</f>
        <v>Ext</v>
      </c>
      <c r="E61" s="161"/>
      <c r="I61" s="36"/>
    </row>
    <row r="62" spans="2:9" x14ac:dyDescent="0.3">
      <c r="B62" s="128" t="str">
        <f>Template!B62</f>
        <v>Ext</v>
      </c>
      <c r="D62" s="66" t="s">
        <v>161</v>
      </c>
      <c r="E62" s="162"/>
      <c r="F62" s="154"/>
      <c r="G62" s="45" t="s">
        <v>91</v>
      </c>
      <c r="H62" s="18"/>
      <c r="I62" s="30"/>
    </row>
    <row r="63" spans="2:9" ht="17.399999999999999" hidden="1" x14ac:dyDescent="0.35">
      <c r="B63" s="128" t="str">
        <f>Template!B63</f>
        <v>Ext</v>
      </c>
      <c r="D63" s="43" t="s">
        <v>162</v>
      </c>
      <c r="E63" s="161">
        <f>_xlfn.XLOOKUP($E$3,Volumes!B4:B15,Volumes!E4:E15)</f>
        <v>324</v>
      </c>
      <c r="F63" s="171" t="s">
        <v>150</v>
      </c>
      <c r="G63" s="48" t="s">
        <v>126</v>
      </c>
      <c r="H63" s="25"/>
      <c r="I63" s="36" t="s">
        <v>140</v>
      </c>
    </row>
    <row r="64" spans="2:9" ht="17.399999999999999" hidden="1" x14ac:dyDescent="0.35">
      <c r="B64" s="128" t="str">
        <f>Template!B64</f>
        <v>Ext</v>
      </c>
      <c r="D64" s="43" t="s">
        <v>163</v>
      </c>
      <c r="E64" s="161">
        <f>_xlfn.XLOOKUP($E$3,Volumes!B4:B15,Volumes!F4:F15)</f>
        <v>64.8</v>
      </c>
      <c r="F64" s="171" t="s">
        <v>150</v>
      </c>
      <c r="G64" s="48" t="s">
        <v>126</v>
      </c>
      <c r="I64" s="36" t="s">
        <v>140</v>
      </c>
    </row>
    <row r="65" spans="2:9" ht="17.399999999999999" hidden="1" x14ac:dyDescent="0.35">
      <c r="B65" s="128" t="str">
        <f>Template!B65</f>
        <v>Ext</v>
      </c>
      <c r="D65" s="43" t="s">
        <v>164</v>
      </c>
      <c r="E65" s="161">
        <f>_xlfn.XLOOKUP($E$3,Volumes!B4:B15,Volumes!G4:G15)</f>
        <v>0</v>
      </c>
      <c r="F65" s="171" t="s">
        <v>25</v>
      </c>
      <c r="G65" s="48" t="s">
        <v>126</v>
      </c>
      <c r="I65" s="36" t="s">
        <v>140</v>
      </c>
    </row>
    <row r="66" spans="2:9" ht="17.399999999999999" hidden="1" x14ac:dyDescent="0.35">
      <c r="B66" s="128" t="str">
        <f>Template!B66</f>
        <v>Ext</v>
      </c>
      <c r="D66" s="43" t="s">
        <v>165</v>
      </c>
      <c r="E66" s="145">
        <f>E63/(E64+E65)</f>
        <v>5</v>
      </c>
      <c r="G66" s="48" t="s">
        <v>126</v>
      </c>
      <c r="H66" s="25"/>
      <c r="I66" s="40" t="s">
        <v>166</v>
      </c>
    </row>
    <row r="67" spans="2:9" hidden="1" x14ac:dyDescent="0.3">
      <c r="B67" s="128" t="str">
        <f>Template!B67</f>
        <v>Ext</v>
      </c>
      <c r="D67" s="43" t="s">
        <v>167</v>
      </c>
      <c r="E67" s="161"/>
      <c r="H67" s="25"/>
      <c r="I67" s="40"/>
    </row>
    <row r="68" spans="2:9" ht="17.399999999999999" x14ac:dyDescent="0.35">
      <c r="B68" s="128" t="str">
        <f>Template!B68</f>
        <v>Ext</v>
      </c>
      <c r="D68" s="64" t="s">
        <v>168</v>
      </c>
      <c r="E68" s="161">
        <f>_xlfn.XLOOKUP($E$3,Volumes!B4:B15,Volumes!H4:H15)</f>
        <v>14</v>
      </c>
      <c r="F68" s="171" t="s">
        <v>169</v>
      </c>
      <c r="G68" s="48" t="s">
        <v>170</v>
      </c>
      <c r="H68" s="25"/>
      <c r="I68" s="36" t="s">
        <v>140</v>
      </c>
    </row>
    <row r="69" spans="2:9" ht="34.799999999999997" hidden="1" x14ac:dyDescent="0.35">
      <c r="B69" s="128" t="str">
        <f>Template!B69</f>
        <v>Ext</v>
      </c>
      <c r="D69" s="43" t="s">
        <v>171</v>
      </c>
      <c r="E69" s="161"/>
      <c r="G69" s="48" t="s">
        <v>172</v>
      </c>
      <c r="H69" s="25"/>
      <c r="I69" s="36" t="s">
        <v>140</v>
      </c>
    </row>
    <row r="70" spans="2:9" x14ac:dyDescent="0.3">
      <c r="B70" s="128" t="str">
        <f>Template!B70</f>
        <v>Ext</v>
      </c>
      <c r="D70" s="43" t="s">
        <v>53</v>
      </c>
      <c r="E70" s="161" t="str">
        <f>E4</f>
        <v>December 2024 - December 2025</v>
      </c>
    </row>
    <row r="71" spans="2:9" x14ac:dyDescent="0.3">
      <c r="B71" s="129"/>
      <c r="D71" s="43"/>
      <c r="E71" s="180"/>
      <c r="I71" s="27" t="s">
        <v>173</v>
      </c>
    </row>
    <row r="72" spans="2:9" x14ac:dyDescent="0.3">
      <c r="B72" s="8"/>
      <c r="D72" s="44" t="s">
        <v>185</v>
      </c>
      <c r="E72" s="162"/>
      <c r="F72" s="154"/>
      <c r="G72" s="45"/>
    </row>
    <row r="73" spans="2:9" x14ac:dyDescent="0.3">
      <c r="B73" s="8"/>
    </row>
    <row r="74" spans="2:9" x14ac:dyDescent="0.3">
      <c r="B74" s="8"/>
    </row>
    <row r="75" spans="2:9" x14ac:dyDescent="0.3">
      <c r="B75" s="8"/>
    </row>
    <row r="76" spans="2:9" x14ac:dyDescent="0.3">
      <c r="B76" s="8"/>
    </row>
    <row r="77" spans="2:9" x14ac:dyDescent="0.3">
      <c r="B77" s="8"/>
    </row>
    <row r="78" spans="2:9" x14ac:dyDescent="0.3">
      <c r="B78" s="8"/>
    </row>
    <row r="79" spans="2:9" x14ac:dyDescent="0.3">
      <c r="B79" s="8"/>
    </row>
    <row r="80" spans="2:9" x14ac:dyDescent="0.3">
      <c r="B80" s="8"/>
    </row>
    <row r="81" spans="2:2" x14ac:dyDescent="0.3">
      <c r="B81" s="8"/>
    </row>
    <row r="82" spans="2:2" x14ac:dyDescent="0.3">
      <c r="B82" s="8"/>
    </row>
    <row r="83" spans="2:2" x14ac:dyDescent="0.3">
      <c r="B83" s="8"/>
    </row>
    <row r="114" spans="11:32" ht="17.399999999999999" thickBot="1" x14ac:dyDescent="0.35">
      <c r="K114" s="188" t="s">
        <v>186</v>
      </c>
    </row>
    <row r="115" spans="11:32" x14ac:dyDescent="0.3">
      <c r="K115" s="197"/>
      <c r="L115" s="197"/>
      <c r="M115" s="258">
        <v>2024</v>
      </c>
      <c r="N115" s="259"/>
      <c r="O115" s="259"/>
      <c r="P115" s="263">
        <v>2025</v>
      </c>
      <c r="Q115" s="264"/>
      <c r="R115" s="264"/>
      <c r="S115" s="264"/>
      <c r="T115" s="264"/>
      <c r="U115" s="264"/>
      <c r="V115" s="264"/>
      <c r="W115" s="264"/>
      <c r="X115" s="264"/>
      <c r="Y115" s="264"/>
      <c r="Z115" s="264"/>
      <c r="AA115" s="265"/>
      <c r="AB115" s="184"/>
      <c r="AC115" s="184"/>
    </row>
    <row r="116" spans="11:32" ht="17.399999999999999" thickBot="1" x14ac:dyDescent="0.35">
      <c r="K116" s="197"/>
      <c r="L116" s="197"/>
      <c r="M116" s="4" t="s">
        <v>56</v>
      </c>
      <c r="N116" s="5" t="s">
        <v>57</v>
      </c>
      <c r="O116" s="79" t="s">
        <v>58</v>
      </c>
      <c r="P116" s="4" t="s">
        <v>59</v>
      </c>
      <c r="Q116" s="5" t="s">
        <v>60</v>
      </c>
      <c r="R116" s="5" t="s">
        <v>61</v>
      </c>
      <c r="S116" s="5" t="s">
        <v>62</v>
      </c>
      <c r="T116" s="5" t="s">
        <v>63</v>
      </c>
      <c r="U116" s="5" t="s">
        <v>64</v>
      </c>
      <c r="V116" s="5" t="s">
        <v>65</v>
      </c>
      <c r="W116" s="5" t="s">
        <v>66</v>
      </c>
      <c r="X116" s="5" t="s">
        <v>67</v>
      </c>
      <c r="Y116" s="5" t="s">
        <v>68</v>
      </c>
      <c r="Z116" s="5" t="s">
        <v>69</v>
      </c>
      <c r="AA116" s="6" t="s">
        <v>58</v>
      </c>
      <c r="AB116" s="185"/>
      <c r="AC116" s="185"/>
    </row>
    <row r="117" spans="11:32" x14ac:dyDescent="0.3">
      <c r="K117" s="256" t="s">
        <v>72</v>
      </c>
      <c r="L117" s="256"/>
      <c r="M117" s="195"/>
      <c r="N117" s="103"/>
      <c r="O117" s="196"/>
      <c r="P117" s="198"/>
      <c r="Q117" s="201"/>
      <c r="R117" s="201"/>
      <c r="S117" s="201"/>
      <c r="T117" s="103"/>
      <c r="U117" s="104"/>
      <c r="V117" s="104"/>
      <c r="W117" s="104"/>
      <c r="X117" s="104"/>
      <c r="Y117" s="104"/>
      <c r="Z117" s="104"/>
      <c r="AA117" s="105"/>
      <c r="AB117" s="186"/>
      <c r="AC117" s="186"/>
    </row>
    <row r="118" spans="11:32" x14ac:dyDescent="0.3">
      <c r="K118" s="256" t="s">
        <v>75</v>
      </c>
      <c r="L118" s="256"/>
      <c r="M118" s="73"/>
      <c r="N118" s="72"/>
      <c r="O118" s="80"/>
      <c r="P118" s="106"/>
      <c r="Q118" s="100"/>
      <c r="R118" s="100"/>
      <c r="S118" s="100"/>
      <c r="T118" s="72"/>
      <c r="U118" s="71"/>
      <c r="V118" s="71"/>
      <c r="W118" s="71"/>
      <c r="X118" s="71"/>
      <c r="Y118" s="71"/>
      <c r="Z118" s="71"/>
      <c r="AA118" s="74"/>
      <c r="AB118" s="187"/>
      <c r="AC118" s="186"/>
    </row>
    <row r="119" spans="11:32" ht="17.399999999999999" thickBot="1" x14ac:dyDescent="0.35">
      <c r="K119" s="256" t="s">
        <v>78</v>
      </c>
      <c r="L119" s="256"/>
      <c r="M119" s="75"/>
      <c r="N119" s="76"/>
      <c r="O119" s="81"/>
      <c r="P119" s="107"/>
      <c r="Q119" s="108"/>
      <c r="R119" s="108"/>
      <c r="S119" s="108"/>
      <c r="T119" s="76"/>
      <c r="U119" s="77"/>
      <c r="V119" s="77"/>
      <c r="W119" s="77"/>
      <c r="X119" s="77"/>
      <c r="Y119" s="77"/>
      <c r="Z119" s="77"/>
      <c r="AA119" s="78"/>
      <c r="AB119" s="186"/>
      <c r="AC119" s="186"/>
    </row>
    <row r="120" spans="11:32" x14ac:dyDescent="0.3">
      <c r="M120" s="25" t="s">
        <v>187</v>
      </c>
    </row>
    <row r="121" spans="11:32" x14ac:dyDescent="0.3">
      <c r="M121" s="25"/>
    </row>
    <row r="122" spans="11:32" ht="17.399999999999999" thickBot="1" x14ac:dyDescent="0.35">
      <c r="K122" s="188" t="s">
        <v>188</v>
      </c>
    </row>
    <row r="123" spans="11:32" ht="17.399999999999999" thickBot="1" x14ac:dyDescent="0.35">
      <c r="M123" s="189">
        <v>0.20833333333333334</v>
      </c>
      <c r="N123" s="190">
        <v>0.25</v>
      </c>
      <c r="O123" s="190">
        <v>0.29166666666666669</v>
      </c>
      <c r="P123" s="190">
        <v>0.33333333333333331</v>
      </c>
      <c r="Q123" s="190">
        <v>0.375</v>
      </c>
      <c r="R123" s="190">
        <v>0.41666666666666669</v>
      </c>
      <c r="S123" s="190">
        <v>0.45833333333333331</v>
      </c>
      <c r="T123" s="190">
        <v>0.5</v>
      </c>
      <c r="U123" s="190">
        <v>0.54166666666666663</v>
      </c>
      <c r="V123" s="190">
        <v>0.58333333333333337</v>
      </c>
      <c r="W123" s="190">
        <v>0.625</v>
      </c>
      <c r="X123" s="190">
        <v>0.66666666666666663</v>
      </c>
      <c r="Y123" s="190">
        <v>0.70833333333333337</v>
      </c>
      <c r="Z123" s="190">
        <v>0.75</v>
      </c>
      <c r="AA123" s="190">
        <v>0.79166666666666663</v>
      </c>
      <c r="AB123" s="190">
        <v>0.83333333333333337</v>
      </c>
      <c r="AC123" s="190">
        <v>0.875</v>
      </c>
      <c r="AD123" s="190">
        <v>0.91666666666666663</v>
      </c>
      <c r="AE123" s="190">
        <v>0.95833333333333337</v>
      </c>
      <c r="AF123" s="191">
        <v>1</v>
      </c>
    </row>
    <row r="124" spans="11:32" x14ac:dyDescent="0.3">
      <c r="L124" s="183" t="s">
        <v>71</v>
      </c>
      <c r="M124" s="192"/>
      <c r="N124" s="193"/>
      <c r="O124" s="104"/>
      <c r="P124" s="104"/>
      <c r="Q124" s="104"/>
      <c r="R124" s="104"/>
      <c r="S124" s="104"/>
      <c r="T124" s="104"/>
      <c r="U124" s="104"/>
      <c r="V124" s="104"/>
      <c r="W124" s="104"/>
      <c r="X124" s="104"/>
      <c r="Y124" s="194"/>
      <c r="Z124" s="194"/>
      <c r="AA124" s="194"/>
      <c r="AB124" s="104"/>
      <c r="AC124" s="104"/>
      <c r="AD124" s="104"/>
      <c r="AE124" s="104"/>
      <c r="AF124" s="105"/>
    </row>
    <row r="125" spans="11:32" x14ac:dyDescent="0.3">
      <c r="L125" s="183" t="s">
        <v>73</v>
      </c>
      <c r="M125" s="111"/>
      <c r="N125" s="86"/>
      <c r="O125" s="71"/>
      <c r="P125" s="71"/>
      <c r="Q125" s="71"/>
      <c r="R125" s="71"/>
      <c r="S125" s="87"/>
      <c r="T125" s="71"/>
      <c r="U125" s="71"/>
      <c r="V125" s="71"/>
      <c r="W125" s="71"/>
      <c r="X125" s="71"/>
      <c r="Y125" s="109"/>
      <c r="Z125" s="109"/>
      <c r="AA125" s="71"/>
      <c r="AB125" s="71"/>
      <c r="AC125" s="71"/>
      <c r="AD125" s="71"/>
      <c r="AE125" s="71"/>
      <c r="AF125" s="74"/>
    </row>
    <row r="126" spans="11:32" x14ac:dyDescent="0.3">
      <c r="L126" s="183" t="s">
        <v>76</v>
      </c>
      <c r="M126" s="111"/>
      <c r="N126" s="86"/>
      <c r="O126" s="71"/>
      <c r="P126" s="71"/>
      <c r="Q126" s="71"/>
      <c r="R126" s="71"/>
      <c r="S126" s="87"/>
      <c r="T126" s="71"/>
      <c r="U126" s="71"/>
      <c r="V126" s="71"/>
      <c r="W126" s="71"/>
      <c r="X126" s="71"/>
      <c r="Y126" s="71"/>
      <c r="Z126" s="109"/>
      <c r="AA126" s="71"/>
      <c r="AB126" s="71"/>
      <c r="AC126" s="71"/>
      <c r="AD126" s="71"/>
      <c r="AE126" s="71"/>
      <c r="AF126" s="74"/>
    </row>
    <row r="127" spans="11:32" x14ac:dyDescent="0.3">
      <c r="L127" s="183" t="s">
        <v>80</v>
      </c>
      <c r="M127" s="111"/>
      <c r="N127" s="86"/>
      <c r="O127" s="71"/>
      <c r="P127" s="71"/>
      <c r="Q127" s="71"/>
      <c r="R127" s="71"/>
      <c r="S127" s="88"/>
      <c r="T127" s="71"/>
      <c r="U127" s="71"/>
      <c r="V127" s="71"/>
      <c r="W127" s="71"/>
      <c r="X127" s="71"/>
      <c r="Y127" s="71"/>
      <c r="Z127" s="71"/>
      <c r="AA127" s="71"/>
      <c r="AB127" s="71"/>
      <c r="AC127" s="71"/>
      <c r="AD127" s="71"/>
      <c r="AE127" s="71"/>
      <c r="AF127" s="74"/>
    </row>
    <row r="128" spans="11:32" x14ac:dyDescent="0.3">
      <c r="L128" s="183" t="s">
        <v>82</v>
      </c>
      <c r="M128" s="111"/>
      <c r="N128" s="86"/>
      <c r="O128" s="71"/>
      <c r="P128" s="71"/>
      <c r="Q128" s="89"/>
      <c r="R128" s="71"/>
      <c r="S128" s="71"/>
      <c r="T128" s="71"/>
      <c r="U128" s="71"/>
      <c r="V128" s="71"/>
      <c r="W128" s="71"/>
      <c r="X128" s="71"/>
      <c r="Y128" s="71"/>
      <c r="Z128" s="71"/>
      <c r="AA128" s="71"/>
      <c r="AB128" s="71"/>
      <c r="AC128" s="71"/>
      <c r="AD128" s="71"/>
      <c r="AE128" s="71"/>
      <c r="AF128" s="74"/>
    </row>
    <row r="129" spans="11:32" x14ac:dyDescent="0.3">
      <c r="L129" s="183" t="s">
        <v>84</v>
      </c>
      <c r="M129" s="111"/>
      <c r="N129" s="86"/>
      <c r="O129" s="71"/>
      <c r="P129" s="71"/>
      <c r="Q129" s="89"/>
      <c r="R129" s="71"/>
      <c r="S129" s="71"/>
      <c r="T129" s="71"/>
      <c r="U129" s="71"/>
      <c r="V129" s="71"/>
      <c r="W129" s="71"/>
      <c r="X129" s="71"/>
      <c r="Y129" s="71"/>
      <c r="Z129" s="71"/>
      <c r="AA129" s="71"/>
      <c r="AB129" s="71"/>
      <c r="AC129" s="71"/>
      <c r="AD129" s="71"/>
      <c r="AE129" s="71"/>
      <c r="AF129" s="74"/>
    </row>
    <row r="130" spans="11:32" ht="17.399999999999999" thickBot="1" x14ac:dyDescent="0.35">
      <c r="L130" s="183" t="s">
        <v>87</v>
      </c>
      <c r="M130" s="113"/>
      <c r="N130" s="114"/>
      <c r="O130" s="77"/>
      <c r="P130" s="77"/>
      <c r="Q130" s="115"/>
      <c r="R130" s="77"/>
      <c r="S130" s="116"/>
      <c r="T130" s="77"/>
      <c r="U130" s="77"/>
      <c r="V130" s="77"/>
      <c r="W130" s="77"/>
      <c r="X130" s="77"/>
      <c r="Y130" s="117"/>
      <c r="Z130" s="117"/>
      <c r="AA130" s="77"/>
      <c r="AB130" s="77"/>
      <c r="AC130" s="77"/>
      <c r="AD130" s="77"/>
      <c r="AE130" s="77"/>
      <c r="AF130" s="78"/>
    </row>
    <row r="131" spans="11:32" x14ac:dyDescent="0.3">
      <c r="K131" s="182"/>
    </row>
  </sheetData>
  <autoFilter ref="B3:G70" xr:uid="{9F56DAE1-F74E-4EB0-9AD7-0C0994EFD48B}">
    <filterColumn colId="0">
      <filters>
        <filter val="0"/>
        <filter val="Ext"/>
      </filters>
    </filterColumn>
  </autoFilter>
  <mergeCells count="5">
    <mergeCell ref="M115:O115"/>
    <mergeCell ref="P115:AA115"/>
    <mergeCell ref="K117:L117"/>
    <mergeCell ref="K118:L118"/>
    <mergeCell ref="K119:L119"/>
  </mergeCells>
  <dataValidations count="5">
    <dataValidation type="list" allowBlank="1" showInputMessage="1" showErrorMessage="1" sqref="E3" xr:uid="{0808CFBF-669F-46E9-8E58-0C2127A6A904}">
      <formula1>"Damplein, Muizen, Aalst Noord, Bornem, Wezembeek, Gent st-kruiswinkel, Gistel, Koekelare, Jabbeke, Stene, Grimbergen, Wondelgem"</formula1>
    </dataValidation>
    <dataValidation type="list" allowBlank="1" showInputMessage="1" showErrorMessage="1" sqref="E41" xr:uid="{89B36D56-5588-4B76-9778-4527CA12FDAE}">
      <formula1>"EV, laadpalen, industrie, Warmtepomp, WKK, Zonnepanelen, Wind"</formula1>
    </dataValidation>
    <dataValidation type="list" allowBlank="1" showInputMessage="1" showErrorMessage="1" sqref="E43" xr:uid="{62680770-5F3B-435E-A93B-2E1C4DB7560F}">
      <formula1>"Netto afname reductie, Netto injectie verhoging"</formula1>
    </dataValidation>
    <dataValidation type="list" allowBlank="1" showInputMessage="1" showErrorMessage="1" sqref="E42" xr:uid="{03A1AC8A-13C8-4809-9AF6-B0E3F3EA89BA}">
      <formula1>"Investeringsuitstel, Markttest"</formula1>
    </dataValidation>
    <dataValidation type="list" allowBlank="1" showInputMessage="1" showErrorMessage="1" sqref="B3:B71" xr:uid="{932D1C03-D8F8-402B-BC6B-B89411A6EFCB}">
      <formula1>#REF!</formula1>
    </dataValidation>
  </dataValidations>
  <hyperlinks>
    <hyperlink ref="I49" r:id="rId1" display="../../../../../../../:x:/s/PRJ00108/Ec0kb12Q7J9JrhsZ9aRzWJABJX7ltJsNFGuKWvirnS2Sfw?e=JzhxnL" xr:uid="{1830018B-6E45-4F9A-B2BD-418A2317E549}"/>
    <hyperlink ref="I50" r:id="rId2" display="../../../../../../../:x:/s/PRJ00108/Ec0kb12Q7J9JrhsZ9aRzWJABJX7ltJsNFGuKWvirnS2Sfw?e=JzhxnL" xr:uid="{A1B07C53-AB42-4F6D-AB87-8B87F34F718C}"/>
    <hyperlink ref="I51" r:id="rId3" display="../../../../../../../:x:/s/PRJ00108/Ec0kb12Q7J9JrhsZ9aRzWJABJX7ltJsNFGuKWvirnS2Sfw?e=JzhxnL" xr:uid="{5139C3CE-E8DB-42E1-AB39-BA4C637E4D22}"/>
    <hyperlink ref="I63" r:id="rId4" display="../../../../../../../:x:/s/PRJ00108/Ec0kb12Q7J9JrhsZ9aRzWJABJX7ltJsNFGuKWvirnS2Sfw?e=JzhxnL" xr:uid="{D86D43FB-54AB-42EE-B385-1D03C5760566}"/>
    <hyperlink ref="I64" r:id="rId5" display="../../../../../../../:x:/s/PRJ00108/Ec0kb12Q7J9JrhsZ9aRzWJABJX7ltJsNFGuKWvirnS2Sfw?e=JzhxnL" xr:uid="{C02498A6-3E72-4122-AAF0-E158A6C9B212}"/>
    <hyperlink ref="I65" r:id="rId6" display="../../../../../../../:x:/s/PRJ00108/Ec0kb12Q7J9JrhsZ9aRzWJABJX7ltJsNFGuKWvirnS2Sfw?e=JzhxnL" xr:uid="{E962460A-E249-4884-848B-3981ADA8C4F6}"/>
    <hyperlink ref="I68" r:id="rId7" display="../../../../../../../:x:/s/PRJ00108/Ec0kb12Q7J9JrhsZ9aRzWJABJX7ltJsNFGuKWvirnS2Sfw?e=JzhxnL" xr:uid="{9CC677DD-DC70-49B3-A765-269C3CE7B637}"/>
    <hyperlink ref="I69" r:id="rId8" display="../../../../../../../:x:/s/PRJ00108/Ec0kb12Q7J9JrhsZ9aRzWJABJX7ltJsNFGuKWvirnS2Sfw?e=JzhxnL" xr:uid="{BAE3345B-53F5-43FA-B1EB-2FA975575634}"/>
    <hyperlink ref="I58" r:id="rId9" display="../../../../../../../:x:/s/PRJ00108/ERRi7v_s8rlHg22g-tBA_1YB63PVX33jcC0OmHZxqjB2ig?e=mZcimm" xr:uid="{8875EBC6-52AD-4543-9A1B-886D837B9000}"/>
    <hyperlink ref="I59" r:id="rId10" display="../../../../../../../:x:/s/PRJ00108/ERRi7v_s8rlHg22g-tBA_1YB63PVX33jcC0OmHZxqjB2ig?e=mZcimm" xr:uid="{F8338562-E2FE-400C-BB31-F872DA254499}"/>
    <hyperlink ref="I60" r:id="rId11" display="../../../../../../../:x:/s/PRJ00108/ERRi7v_s8rlHg22g-tBA_1YB63PVX33jcC0OmHZxqjB2ig?e=mZcimm" xr:uid="{52F3919B-3AB4-4F2C-AFCF-37DF246D7320}"/>
    <hyperlink ref="E17" r:id="rId12" display="https://portal.nodesmarket.com/onboarding/tenders?orderBy=openTo&amp;orderByDirection=asc&amp;map-bounds=51.21783436555637,3.1026077270507817,51.08301990567969,2.7840042114257812&amp;tab=constraint-areas" xr:uid="{DC2D9706-97A9-47BC-A984-C6FBDBC3C233}"/>
  </hyperlinks>
  <pageMargins left="0.7" right="0.7" top="0.75" bottom="0.75" header="0.3" footer="0.3"/>
  <pageSetup paperSize="9" scale="36" orientation="portrait" r:id="rId13"/>
  <headerFooter>
    <oddHeader>&amp;C&amp;"Calibri"&amp;10&amp;K000000 Fluvius - Intern&amp;1#_x000D_</oddHeader>
  </headerFooter>
  <drawing r:id="rId14"/>
  <legacyDrawing r:id="rId1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296E9-F0C0-4DA7-AAC9-8442E17FE106}">
  <sheetPr filterMode="1"/>
  <dimension ref="B1:AF134"/>
  <sheetViews>
    <sheetView view="pageBreakPreview" topLeftCell="B2" zoomScale="99" zoomScaleNormal="100" zoomScaleSheetLayoutView="99" workbookViewId="0">
      <selection activeCell="F77" sqref="F77"/>
    </sheetView>
  </sheetViews>
  <sheetFormatPr defaultRowHeight="16.8" x14ac:dyDescent="0.25"/>
  <cols>
    <col min="1" max="1" width="4.33203125" customWidth="1"/>
    <col min="2" max="2" width="10" style="9" customWidth="1"/>
    <col min="3" max="3" width="2.109375" customWidth="1"/>
    <col min="4" max="4" width="54.6640625" style="41" customWidth="1"/>
    <col min="5" max="5" width="100.6640625" style="161" customWidth="1"/>
    <col min="6" max="6" width="11.6640625" style="153" customWidth="1"/>
    <col min="7" max="7" width="71.6640625" style="147" customWidth="1"/>
    <col min="8" max="8" width="2" customWidth="1"/>
    <col min="9" max="9" width="24.109375" style="27" customWidth="1"/>
  </cols>
  <sheetData>
    <row r="1" spans="2:13" ht="26.4" x14ac:dyDescent="0.25">
      <c r="B1" s="28" t="s">
        <v>44</v>
      </c>
      <c r="D1" s="131" t="s">
        <v>45</v>
      </c>
      <c r="E1" s="160"/>
      <c r="F1" s="146"/>
      <c r="G1" s="146"/>
      <c r="I1" s="29" t="s">
        <v>46</v>
      </c>
      <c r="J1" s="17"/>
      <c r="K1" s="17"/>
      <c r="L1" s="17"/>
    </row>
    <row r="2" spans="2:13" ht="80.25" customHeight="1" x14ac:dyDescent="0.25">
      <c r="B2" s="26"/>
    </row>
    <row r="3" spans="2:13" x14ac:dyDescent="0.25">
      <c r="B3" s="128" t="str">
        <f>Template!B3</f>
        <v>Ext</v>
      </c>
      <c r="D3" s="43" t="s">
        <v>48</v>
      </c>
      <c r="E3" s="161" t="s">
        <v>281</v>
      </c>
    </row>
    <row r="4" spans="2:13" x14ac:dyDescent="0.25">
      <c r="B4" s="128" t="str">
        <f>Template!B4</f>
        <v>Ext</v>
      </c>
      <c r="D4" s="43" t="s">
        <v>53</v>
      </c>
      <c r="E4" s="161" t="s">
        <v>282</v>
      </c>
    </row>
    <row r="5" spans="2:13" x14ac:dyDescent="0.25">
      <c r="B5" s="128" t="str">
        <f>Template!B5</f>
        <v>Ext</v>
      </c>
    </row>
    <row r="6" spans="2:13" x14ac:dyDescent="0.25">
      <c r="B6" s="128" t="str">
        <f>Template!B6</f>
        <v>Ext</v>
      </c>
      <c r="D6" s="44" t="s">
        <v>74</v>
      </c>
      <c r="E6" s="162"/>
      <c r="F6" s="154"/>
      <c r="G6" s="148"/>
      <c r="H6" s="18"/>
      <c r="I6" s="30"/>
      <c r="J6" s="18"/>
      <c r="K6" s="18"/>
      <c r="L6" s="18"/>
      <c r="M6" s="18"/>
    </row>
    <row r="7" spans="2:13" x14ac:dyDescent="0.25">
      <c r="B7" s="128" t="str">
        <f>Template!B7</f>
        <v>Ext</v>
      </c>
      <c r="D7" s="43" t="s">
        <v>74</v>
      </c>
      <c r="E7" s="65" t="s">
        <v>77</v>
      </c>
      <c r="F7" s="147"/>
      <c r="H7" s="11"/>
      <c r="I7" s="31"/>
      <c r="J7" s="11"/>
      <c r="K7" s="11"/>
      <c r="L7" s="11"/>
      <c r="M7" s="11"/>
    </row>
    <row r="8" spans="2:13" x14ac:dyDescent="0.25">
      <c r="B8" s="128" t="str">
        <f>Template!B8</f>
        <v>Ext</v>
      </c>
      <c r="E8" s="65" t="s">
        <v>81</v>
      </c>
      <c r="F8" s="147"/>
      <c r="H8" s="11"/>
      <c r="I8" s="31"/>
      <c r="J8" s="11"/>
      <c r="K8" s="11"/>
      <c r="L8" s="11"/>
      <c r="M8" s="11"/>
    </row>
    <row r="9" spans="2:13" x14ac:dyDescent="0.25">
      <c r="B9" s="128" t="str">
        <f>Template!B9</f>
        <v>Ext</v>
      </c>
      <c r="E9" s="67" t="s">
        <v>83</v>
      </c>
      <c r="F9" s="147"/>
      <c r="H9" s="11"/>
      <c r="I9" s="31"/>
      <c r="J9" s="11"/>
      <c r="K9" s="11"/>
      <c r="L9" s="11"/>
      <c r="M9" s="11"/>
    </row>
    <row r="10" spans="2:13" x14ac:dyDescent="0.25">
      <c r="B10" s="128" t="str">
        <f>Template!B10</f>
        <v>Ext</v>
      </c>
      <c r="E10" s="65" t="s">
        <v>85</v>
      </c>
      <c r="F10" s="147"/>
      <c r="H10" s="11"/>
      <c r="I10" s="31"/>
      <c r="J10" s="11"/>
      <c r="K10" s="11"/>
      <c r="L10" s="11"/>
      <c r="M10" s="11"/>
    </row>
    <row r="11" spans="2:13" x14ac:dyDescent="0.25">
      <c r="B11" s="128" t="str">
        <f>Template!B11</f>
        <v>Ext</v>
      </c>
      <c r="E11" s="65" t="s">
        <v>88</v>
      </c>
      <c r="F11" s="147"/>
      <c r="H11" s="11"/>
      <c r="I11" s="31"/>
      <c r="J11" s="11"/>
      <c r="K11" s="11"/>
      <c r="L11" s="11"/>
      <c r="M11" s="11"/>
    </row>
    <row r="12" spans="2:13" x14ac:dyDescent="0.25">
      <c r="B12" s="128" t="str">
        <f>Template!B12</f>
        <v>Ext</v>
      </c>
      <c r="E12" s="65" t="s">
        <v>89</v>
      </c>
      <c r="F12" s="147"/>
      <c r="H12" s="11"/>
      <c r="I12" s="31"/>
      <c r="J12" s="11"/>
      <c r="K12" s="11"/>
      <c r="L12" s="11"/>
      <c r="M12" s="11"/>
    </row>
    <row r="13" spans="2:13" x14ac:dyDescent="0.25">
      <c r="B13" s="128" t="str">
        <f>Template!B13</f>
        <v>Ext</v>
      </c>
      <c r="E13" s="65" t="s">
        <v>90</v>
      </c>
      <c r="F13" s="147"/>
      <c r="H13" s="11"/>
      <c r="I13" s="31"/>
      <c r="J13" s="11"/>
      <c r="K13" s="11"/>
      <c r="L13" s="11"/>
      <c r="M13" s="11"/>
    </row>
    <row r="14" spans="2:13" x14ac:dyDescent="0.25">
      <c r="B14" s="128" t="str">
        <f>Template!B14</f>
        <v>Ext</v>
      </c>
    </row>
    <row r="15" spans="2:13" x14ac:dyDescent="0.3">
      <c r="B15" s="128" t="str">
        <f>Template!B15</f>
        <v>Ext</v>
      </c>
      <c r="D15" s="44" t="str">
        <f xml:space="preserve"> "Basisinformatie " &amp; E3</f>
        <v>Basisinformatie Zeebrugge</v>
      </c>
      <c r="E15" s="162"/>
      <c r="F15" s="154"/>
      <c r="G15" s="45" t="s">
        <v>91</v>
      </c>
      <c r="H15" s="18"/>
      <c r="I15" s="32" t="s">
        <v>46</v>
      </c>
      <c r="J15" s="18"/>
      <c r="K15" s="18"/>
      <c r="L15" s="18"/>
      <c r="M15" s="18"/>
    </row>
    <row r="16" spans="2:13" ht="50.4" x14ac:dyDescent="0.3">
      <c r="B16" s="128" t="str">
        <f>Template!B16</f>
        <v>Ext</v>
      </c>
      <c r="D16" s="43" t="s">
        <v>92</v>
      </c>
      <c r="E16" s="163" t="s">
        <v>283</v>
      </c>
      <c r="F16" s="149"/>
      <c r="G16" s="47"/>
      <c r="H16" s="19"/>
      <c r="I16" s="33"/>
      <c r="J16" s="19"/>
      <c r="K16" s="19"/>
      <c r="L16" s="19"/>
      <c r="M16" s="19"/>
    </row>
    <row r="17" spans="2:13" ht="34.799999999999997" x14ac:dyDescent="0.35">
      <c r="B17" s="128" t="str">
        <f>Template!B17</f>
        <v>Ext</v>
      </c>
      <c r="D17" s="43" t="s">
        <v>93</v>
      </c>
      <c r="E17" s="207" t="s">
        <v>176</v>
      </c>
      <c r="G17" s="48" t="s">
        <v>94</v>
      </c>
      <c r="I17" s="27" t="s">
        <v>95</v>
      </c>
    </row>
    <row r="18" spans="2:13" ht="33.6" x14ac:dyDescent="0.3">
      <c r="B18" s="128" t="str">
        <f>Template!B18</f>
        <v>Ext</v>
      </c>
      <c r="D18" s="43" t="s">
        <v>96</v>
      </c>
      <c r="E18" s="161" t="s">
        <v>284</v>
      </c>
      <c r="F18" s="155"/>
      <c r="G18" s="42"/>
      <c r="I18" s="27" t="s">
        <v>97</v>
      </c>
    </row>
    <row r="19" spans="2:13" ht="17.399999999999999" x14ac:dyDescent="0.35">
      <c r="B19" s="128" t="str">
        <f>Template!B19</f>
        <v>Ext</v>
      </c>
      <c r="D19" s="43" t="s">
        <v>178</v>
      </c>
      <c r="E19" s="161" t="s">
        <v>285</v>
      </c>
      <c r="G19" s="48" t="s">
        <v>99</v>
      </c>
      <c r="I19" s="27" t="s">
        <v>100</v>
      </c>
    </row>
    <row r="20" spans="2:13" ht="17.399999999999999" x14ac:dyDescent="0.35">
      <c r="B20" s="128" t="str">
        <f>Template!B20</f>
        <v>Ext</v>
      </c>
      <c r="D20" s="49"/>
      <c r="G20" s="48"/>
    </row>
    <row r="21" spans="2:13" x14ac:dyDescent="0.25">
      <c r="B21" s="128" t="str">
        <f>Template!B22</f>
        <v>Ext</v>
      </c>
      <c r="D21" s="43" t="s">
        <v>180</v>
      </c>
      <c r="E21" s="130" t="s">
        <v>101</v>
      </c>
      <c r="F21" s="151"/>
      <c r="G21" s="127"/>
      <c r="H21" s="10"/>
      <c r="I21" s="31"/>
      <c r="J21" s="10"/>
      <c r="K21" s="10"/>
      <c r="L21" s="10"/>
      <c r="M21" s="10"/>
    </row>
    <row r="22" spans="2:13" x14ac:dyDescent="0.3">
      <c r="B22" s="128" t="str">
        <f>Template!B23</f>
        <v>Ext</v>
      </c>
      <c r="E22" s="65" t="s">
        <v>102</v>
      </c>
      <c r="G22" s="42"/>
    </row>
    <row r="23" spans="2:13" x14ac:dyDescent="0.3">
      <c r="B23" s="128" t="str">
        <f>Template!B24</f>
        <v>Ext</v>
      </c>
      <c r="E23" s="130" t="s">
        <v>103</v>
      </c>
      <c r="G23" s="42"/>
    </row>
    <row r="24" spans="2:13" x14ac:dyDescent="0.3">
      <c r="B24" s="128" t="str">
        <f>Template!B25</f>
        <v>Ext</v>
      </c>
      <c r="D24" s="130"/>
      <c r="E24" s="130" t="s">
        <v>286</v>
      </c>
      <c r="G24" s="42"/>
    </row>
    <row r="25" spans="2:13" x14ac:dyDescent="0.3">
      <c r="B25" s="128" t="str">
        <f>Template!B26</f>
        <v>Ext</v>
      </c>
      <c r="D25" s="130"/>
      <c r="E25" s="130"/>
      <c r="G25" s="42"/>
    </row>
    <row r="26" spans="2:13" x14ac:dyDescent="0.3">
      <c r="B26" s="128" t="str">
        <f>Template!B26</f>
        <v>Ext</v>
      </c>
      <c r="D26" s="44" t="s">
        <v>105</v>
      </c>
      <c r="E26" s="162"/>
      <c r="F26" s="154"/>
      <c r="G26" s="45" t="s">
        <v>91</v>
      </c>
      <c r="H26" s="18"/>
      <c r="I26" s="30"/>
      <c r="J26" s="18"/>
      <c r="K26" s="18"/>
      <c r="L26" s="18"/>
      <c r="M26" s="18"/>
    </row>
    <row r="27" spans="2:13" x14ac:dyDescent="0.3">
      <c r="B27" s="128" t="str">
        <f>Template!B27</f>
        <v>Ext</v>
      </c>
      <c r="D27" s="50" t="s">
        <v>106</v>
      </c>
      <c r="E27" s="164"/>
      <c r="F27" s="156"/>
      <c r="G27" s="51"/>
      <c r="H27" s="20"/>
      <c r="I27" s="34" t="s">
        <v>46</v>
      </c>
      <c r="J27" s="20"/>
      <c r="K27" s="20"/>
      <c r="L27" s="20"/>
      <c r="M27" s="20"/>
    </row>
    <row r="28" spans="2:13" x14ac:dyDescent="0.3">
      <c r="B28" s="128" t="s">
        <v>47</v>
      </c>
      <c r="D28" s="43" t="s">
        <v>107</v>
      </c>
      <c r="E28" s="161">
        <v>136</v>
      </c>
      <c r="F28" s="153" t="s">
        <v>29</v>
      </c>
      <c r="G28" s="42"/>
      <c r="I28" s="27" t="s">
        <v>109</v>
      </c>
    </row>
    <row r="29" spans="2:13" ht="17.399999999999999" hidden="1" x14ac:dyDescent="0.35">
      <c r="B29" s="128" t="str">
        <f>Template!B29</f>
        <v>Ext</v>
      </c>
      <c r="D29" s="43" t="s">
        <v>110</v>
      </c>
      <c r="F29" s="153" t="s">
        <v>29</v>
      </c>
      <c r="G29" s="48" t="s">
        <v>111</v>
      </c>
      <c r="K29" s="23"/>
    </row>
    <row r="30" spans="2:13" ht="17.399999999999999" x14ac:dyDescent="0.3">
      <c r="B30" s="128" t="s">
        <v>47</v>
      </c>
      <c r="D30" s="43" t="s">
        <v>112</v>
      </c>
      <c r="E30" s="161">
        <v>99</v>
      </c>
      <c r="F30" s="157"/>
      <c r="G30" s="42"/>
    </row>
    <row r="31" spans="2:13" ht="17.399999999999999" x14ac:dyDescent="0.3">
      <c r="B31" s="128" t="str">
        <f>Template!B31</f>
        <v>Ext</v>
      </c>
      <c r="D31" s="53" t="s">
        <v>113</v>
      </c>
      <c r="E31" s="161">
        <v>99</v>
      </c>
      <c r="F31" s="157"/>
      <c r="G31" s="42"/>
    </row>
    <row r="32" spans="2:13" x14ac:dyDescent="0.3">
      <c r="B32" s="128" t="str">
        <f>Template!B32</f>
        <v>Ext</v>
      </c>
      <c r="D32" s="43"/>
      <c r="G32" s="42"/>
    </row>
    <row r="33" spans="2:13" x14ac:dyDescent="0.3">
      <c r="B33" s="128" t="str">
        <f>Template!B33</f>
        <v>Ext</v>
      </c>
      <c r="D33" s="50" t="s">
        <v>114</v>
      </c>
      <c r="E33" s="164"/>
      <c r="F33" s="156"/>
      <c r="G33" s="51"/>
      <c r="H33" s="20"/>
      <c r="I33" s="34" t="s">
        <v>46</v>
      </c>
      <c r="J33" s="20"/>
      <c r="K33" s="20"/>
      <c r="L33" s="20"/>
      <c r="M33" s="20"/>
    </row>
    <row r="34" spans="2:13" x14ac:dyDescent="0.3">
      <c r="B34" s="128" t="str">
        <f>Template!B34</f>
        <v>Ext</v>
      </c>
      <c r="D34" s="43" t="s">
        <v>115</v>
      </c>
      <c r="E34" s="165">
        <v>33</v>
      </c>
      <c r="F34" s="153" t="s">
        <v>29</v>
      </c>
      <c r="G34" s="42"/>
      <c r="I34" s="27" t="s">
        <v>117</v>
      </c>
    </row>
    <row r="35" spans="2:13" x14ac:dyDescent="0.3">
      <c r="B35" s="128" t="str">
        <f>Template!B35</f>
        <v>Ext</v>
      </c>
      <c r="D35" s="43" t="s">
        <v>113</v>
      </c>
      <c r="E35" s="166">
        <v>6500</v>
      </c>
      <c r="G35" s="42"/>
    </row>
    <row r="36" spans="2:13" x14ac:dyDescent="0.3">
      <c r="B36" s="128" t="s">
        <v>47</v>
      </c>
      <c r="D36" s="43" t="s">
        <v>118</v>
      </c>
      <c r="E36" s="166">
        <v>86</v>
      </c>
      <c r="G36" s="42"/>
    </row>
    <row r="37" spans="2:13" x14ac:dyDescent="0.3">
      <c r="B37" s="128" t="str">
        <f>Template!B37</f>
        <v>Ext</v>
      </c>
      <c r="G37" s="42"/>
    </row>
    <row r="38" spans="2:13" x14ac:dyDescent="0.3">
      <c r="B38" s="128" t="str">
        <f>Template!B38</f>
        <v>Ext</v>
      </c>
      <c r="D38" s="50" t="s">
        <v>119</v>
      </c>
      <c r="E38" s="164"/>
      <c r="F38" s="156"/>
      <c r="G38" s="51"/>
      <c r="H38" s="20"/>
      <c r="I38" s="34" t="s">
        <v>46</v>
      </c>
      <c r="J38" s="20"/>
      <c r="K38" s="20"/>
      <c r="L38" s="20"/>
      <c r="M38" s="20"/>
    </row>
    <row r="39" spans="2:13" ht="52.2" hidden="1" x14ac:dyDescent="0.35">
      <c r="B39" s="128" t="s">
        <v>55</v>
      </c>
      <c r="D39" s="43" t="s">
        <v>120</v>
      </c>
      <c r="E39" s="167"/>
      <c r="G39" s="48" t="s">
        <v>121</v>
      </c>
      <c r="I39" s="27" t="s">
        <v>122</v>
      </c>
    </row>
    <row r="40" spans="2:13" ht="52.2" hidden="1" x14ac:dyDescent="0.35">
      <c r="B40" s="128" t="s">
        <v>55</v>
      </c>
      <c r="D40" s="43" t="s">
        <v>123</v>
      </c>
      <c r="E40" s="167"/>
      <c r="G40" s="48" t="s">
        <v>124</v>
      </c>
      <c r="I40" s="27" t="s">
        <v>122</v>
      </c>
    </row>
    <row r="41" spans="2:13" ht="17.399999999999999" hidden="1" x14ac:dyDescent="0.35">
      <c r="B41" s="128" t="s">
        <v>55</v>
      </c>
      <c r="D41" s="43" t="s">
        <v>125</v>
      </c>
      <c r="G41" s="48" t="s">
        <v>126</v>
      </c>
      <c r="H41" s="25"/>
    </row>
    <row r="42" spans="2:13" x14ac:dyDescent="0.3">
      <c r="B42" s="128" t="str">
        <f>Template!B42</f>
        <v>Ext</v>
      </c>
      <c r="D42" s="43" t="s">
        <v>127</v>
      </c>
      <c r="E42" s="161" t="s">
        <v>287</v>
      </c>
      <c r="G42" s="59"/>
    </row>
    <row r="43" spans="2:13" x14ac:dyDescent="0.3">
      <c r="B43" s="128" t="str">
        <f>Template!B43</f>
        <v>Ext</v>
      </c>
      <c r="D43" s="43" t="s">
        <v>128</v>
      </c>
      <c r="E43" s="161" t="s">
        <v>182</v>
      </c>
      <c r="G43" s="59"/>
    </row>
    <row r="44" spans="2:13" x14ac:dyDescent="0.3">
      <c r="B44" s="128" t="str">
        <f>Template!B44</f>
        <v>Ext</v>
      </c>
      <c r="G44" s="59"/>
    </row>
    <row r="45" spans="2:13" x14ac:dyDescent="0.3">
      <c r="B45" s="128" t="str">
        <f>Template!B45</f>
        <v>Ext</v>
      </c>
      <c r="D45" s="44" t="s">
        <v>129</v>
      </c>
      <c r="E45" s="162"/>
      <c r="F45" s="154"/>
      <c r="G45" s="45" t="s">
        <v>91</v>
      </c>
      <c r="H45" s="18"/>
      <c r="I45" s="35"/>
      <c r="J45" s="18"/>
      <c r="K45" s="18"/>
      <c r="L45" s="18"/>
      <c r="M45" s="18"/>
    </row>
    <row r="46" spans="2:13" x14ac:dyDescent="0.3">
      <c r="B46" s="128" t="str">
        <f>Template!B46</f>
        <v>Ext</v>
      </c>
      <c r="D46" s="50" t="s">
        <v>130</v>
      </c>
      <c r="E46" s="164"/>
      <c r="F46" s="156"/>
      <c r="G46" s="51"/>
      <c r="H46" s="20"/>
      <c r="I46" s="34"/>
      <c r="J46" s="20"/>
      <c r="K46" s="20"/>
      <c r="L46" s="20"/>
      <c r="M46" s="20"/>
    </row>
    <row r="47" spans="2:13" ht="34.799999999999997" hidden="1" x14ac:dyDescent="0.35">
      <c r="B47" s="128" t="s">
        <v>55</v>
      </c>
      <c r="D47" s="43" t="s">
        <v>131</v>
      </c>
      <c r="G47" s="48" t="s">
        <v>132</v>
      </c>
      <c r="H47" s="25"/>
      <c r="I47" s="27" t="s">
        <v>133</v>
      </c>
    </row>
    <row r="48" spans="2:13" ht="34.799999999999997" hidden="1" x14ac:dyDescent="0.35">
      <c r="B48" s="128" t="str">
        <f>Template!B48</f>
        <v>Ext</v>
      </c>
      <c r="D48" s="43" t="s">
        <v>134</v>
      </c>
      <c r="G48" s="48" t="s">
        <v>135</v>
      </c>
      <c r="H48" s="25"/>
      <c r="I48" s="27" t="s">
        <v>136</v>
      </c>
    </row>
    <row r="49" spans="2:13" ht="34.799999999999997" x14ac:dyDescent="0.35">
      <c r="B49" s="128" t="str">
        <f>Template!B49</f>
        <v>Ext</v>
      </c>
      <c r="D49" s="43" t="s">
        <v>137</v>
      </c>
      <c r="E49" s="161">
        <v>11.7</v>
      </c>
      <c r="F49" s="153" t="s">
        <v>138</v>
      </c>
      <c r="G49" s="48" t="s">
        <v>139</v>
      </c>
      <c r="I49" s="36" t="s">
        <v>140</v>
      </c>
    </row>
    <row r="50" spans="2:13" ht="34.799999999999997" x14ac:dyDescent="0.35">
      <c r="B50" s="128" t="str">
        <f>Template!B50</f>
        <v>Ext</v>
      </c>
      <c r="D50" s="43" t="s">
        <v>141</v>
      </c>
      <c r="E50" s="161">
        <v>1.4</v>
      </c>
      <c r="F50" s="153" t="s">
        <v>138</v>
      </c>
      <c r="G50" s="48" t="s">
        <v>142</v>
      </c>
      <c r="H50" s="25"/>
      <c r="I50" s="36" t="s">
        <v>140</v>
      </c>
    </row>
    <row r="51" spans="2:13" ht="17.399999999999999" hidden="1" x14ac:dyDescent="0.35">
      <c r="B51" s="128" t="str">
        <f>Template!B51</f>
        <v>Ext</v>
      </c>
      <c r="D51" s="43" t="s">
        <v>143</v>
      </c>
      <c r="E51" s="161" t="s">
        <v>184</v>
      </c>
      <c r="F51" s="153" t="s">
        <v>138</v>
      </c>
      <c r="G51" s="48" t="s">
        <v>144</v>
      </c>
      <c r="H51" s="25"/>
      <c r="I51" s="36" t="s">
        <v>140</v>
      </c>
    </row>
    <row r="52" spans="2:13" x14ac:dyDescent="0.3">
      <c r="B52" s="128" t="str">
        <f>Template!B52</f>
        <v>Ext</v>
      </c>
      <c r="G52" s="42"/>
      <c r="H52" s="25"/>
    </row>
    <row r="53" spans="2:13" x14ac:dyDescent="0.3">
      <c r="B53" s="128" t="str">
        <f>Template!B53</f>
        <v>Ext</v>
      </c>
      <c r="D53" s="44" t="s">
        <v>145</v>
      </c>
      <c r="E53" s="162"/>
      <c r="F53" s="154"/>
      <c r="G53" s="45" t="s">
        <v>91</v>
      </c>
      <c r="H53" s="37"/>
      <c r="I53" s="30"/>
      <c r="J53" s="18"/>
      <c r="K53" s="18"/>
      <c r="L53" s="18"/>
      <c r="M53" s="18"/>
    </row>
    <row r="54" spans="2:13" ht="17.399999999999999" x14ac:dyDescent="0.35">
      <c r="B54" s="128" t="str">
        <f>Template!B54</f>
        <v>Ext</v>
      </c>
      <c r="D54" s="43" t="s">
        <v>146</v>
      </c>
      <c r="E54" s="168" t="e">
        <f>_xlfn.XLOOKUP($E$3,Volumes!B4:B15,Volumes!Q4:Q15)</f>
        <v>#N/A</v>
      </c>
      <c r="F54" s="153" t="s">
        <v>30</v>
      </c>
      <c r="G54" s="48" t="s">
        <v>147</v>
      </c>
      <c r="I54" s="27" t="s">
        <v>148</v>
      </c>
    </row>
    <row r="55" spans="2:13" ht="17.399999999999999" x14ac:dyDescent="0.25">
      <c r="B55" s="128" t="str">
        <f>Template!B55</f>
        <v>Ext</v>
      </c>
      <c r="D55" s="43" t="s">
        <v>149</v>
      </c>
      <c r="E55" s="208" t="s">
        <v>288</v>
      </c>
      <c r="G55" s="150" t="s">
        <v>151</v>
      </c>
    </row>
    <row r="56" spans="2:13" hidden="1" x14ac:dyDescent="0.3">
      <c r="B56" s="128" t="str">
        <f>Template!B56</f>
        <v>Ext</v>
      </c>
      <c r="D56" s="43" t="s">
        <v>152</v>
      </c>
      <c r="G56" s="42"/>
      <c r="H56" s="25"/>
      <c r="I56" s="38"/>
    </row>
    <row r="57" spans="2:13" hidden="1" x14ac:dyDescent="0.3">
      <c r="B57" s="128" t="str">
        <f>Template!B57</f>
        <v>Ext</v>
      </c>
      <c r="D57" s="60" t="s">
        <v>153</v>
      </c>
      <c r="E57" s="169"/>
      <c r="F57" s="159"/>
      <c r="G57" s="51"/>
      <c r="I57" s="39"/>
    </row>
    <row r="58" spans="2:13" ht="17.399999999999999" hidden="1" x14ac:dyDescent="0.35">
      <c r="B58" s="128" t="str">
        <f>Template!B58</f>
        <v>Ext</v>
      </c>
      <c r="D58" s="62" t="s">
        <v>154</v>
      </c>
      <c r="F58" s="153" t="s">
        <v>155</v>
      </c>
      <c r="G58" s="48" t="s">
        <v>156</v>
      </c>
      <c r="I58" s="36" t="s">
        <v>157</v>
      </c>
      <c r="J58" s="24"/>
    </row>
    <row r="59" spans="2:13" ht="17.399999999999999" hidden="1" x14ac:dyDescent="0.35">
      <c r="B59" s="128" t="str">
        <f>Template!B59</f>
        <v>Ext</v>
      </c>
      <c r="D59" s="62" t="s">
        <v>158</v>
      </c>
      <c r="F59" s="153" t="s">
        <v>155</v>
      </c>
      <c r="G59" s="48" t="s">
        <v>156</v>
      </c>
      <c r="I59" s="36" t="s">
        <v>157</v>
      </c>
      <c r="J59" s="24"/>
    </row>
    <row r="60" spans="2:13" ht="17.399999999999999" hidden="1" x14ac:dyDescent="0.35">
      <c r="B60" s="128" t="str">
        <f>Template!B60</f>
        <v>Ext</v>
      </c>
      <c r="D60" s="62" t="s">
        <v>159</v>
      </c>
      <c r="F60" s="153" t="s">
        <v>160</v>
      </c>
      <c r="G60" s="48" t="s">
        <v>156</v>
      </c>
      <c r="I60" s="36" t="s">
        <v>157</v>
      </c>
      <c r="J60" s="24"/>
    </row>
    <row r="61" spans="2:13" x14ac:dyDescent="0.3">
      <c r="B61" s="128" t="str">
        <f>Template!B61</f>
        <v>Ext</v>
      </c>
      <c r="G61" s="42"/>
      <c r="I61" s="36"/>
      <c r="J61" s="24"/>
    </row>
    <row r="62" spans="2:13" x14ac:dyDescent="0.3">
      <c r="B62" s="128" t="str">
        <f>Template!B62</f>
        <v>Ext</v>
      </c>
      <c r="D62" s="44" t="s">
        <v>161</v>
      </c>
      <c r="E62" s="162"/>
      <c r="F62" s="154"/>
      <c r="G62" s="45" t="s">
        <v>91</v>
      </c>
      <c r="H62" s="18"/>
      <c r="I62" s="30"/>
      <c r="J62" s="18"/>
      <c r="K62" s="18"/>
      <c r="L62" s="18"/>
      <c r="M62" s="18"/>
    </row>
    <row r="63" spans="2:13" ht="17.399999999999999" hidden="1" x14ac:dyDescent="0.25">
      <c r="B63" s="128" t="str">
        <f>Template!B63</f>
        <v>Ext</v>
      </c>
      <c r="D63" s="43" t="s">
        <v>162</v>
      </c>
      <c r="E63" s="161" t="e">
        <f>_xlfn.XLOOKUP($E$3,Volumes!B4:B15,Volumes!E4:E15)</f>
        <v>#N/A</v>
      </c>
      <c r="F63" s="153" t="s">
        <v>150</v>
      </c>
      <c r="G63" s="150" t="s">
        <v>126</v>
      </c>
      <c r="H63" s="25"/>
      <c r="I63" s="36" t="s">
        <v>140</v>
      </c>
    </row>
    <row r="64" spans="2:13" ht="17.399999999999999" hidden="1" x14ac:dyDescent="0.25">
      <c r="B64" s="128" t="str">
        <f>Template!B64</f>
        <v>Ext</v>
      </c>
      <c r="D64" s="43" t="s">
        <v>163</v>
      </c>
      <c r="E64" s="161" t="e">
        <f>_xlfn.XLOOKUP($E$3,Volumes!B4:B15,Volumes!F4:F15)</f>
        <v>#N/A</v>
      </c>
      <c r="F64" s="153" t="s">
        <v>150</v>
      </c>
      <c r="G64" s="150" t="s">
        <v>126</v>
      </c>
      <c r="I64" s="36" t="s">
        <v>140</v>
      </c>
    </row>
    <row r="65" spans="2:11" ht="17.399999999999999" hidden="1" x14ac:dyDescent="0.25">
      <c r="B65" s="128" t="str">
        <f>Template!B65</f>
        <v>Ext</v>
      </c>
      <c r="D65" s="43" t="s">
        <v>164</v>
      </c>
      <c r="E65" s="161" t="e">
        <f>_xlfn.XLOOKUP($E$3,Volumes!B4:B15,Volumes!G4:G15)</f>
        <v>#N/A</v>
      </c>
      <c r="F65" s="153" t="s">
        <v>25</v>
      </c>
      <c r="G65" s="150" t="s">
        <v>126</v>
      </c>
      <c r="I65" s="36" t="s">
        <v>140</v>
      </c>
    </row>
    <row r="66" spans="2:11" ht="17.399999999999999" hidden="1" x14ac:dyDescent="0.25">
      <c r="B66" s="128" t="str">
        <f>Template!B66</f>
        <v>Ext</v>
      </c>
      <c r="D66" s="43" t="s">
        <v>165</v>
      </c>
      <c r="E66" s="145" t="e">
        <f>E63/(E64+E65)</f>
        <v>#N/A</v>
      </c>
      <c r="G66" s="150" t="s">
        <v>126</v>
      </c>
      <c r="H66" s="25"/>
      <c r="I66" s="40" t="s">
        <v>166</v>
      </c>
    </row>
    <row r="67" spans="2:11" hidden="1" x14ac:dyDescent="0.25">
      <c r="B67" s="128" t="str">
        <f>Template!B67</f>
        <v>Ext</v>
      </c>
      <c r="D67" s="43" t="s">
        <v>167</v>
      </c>
      <c r="H67" s="25"/>
      <c r="I67" s="40"/>
    </row>
    <row r="68" spans="2:11" ht="17.399999999999999" x14ac:dyDescent="0.25">
      <c r="B68" s="128" t="str">
        <f>Template!B68</f>
        <v>Ext</v>
      </c>
      <c r="D68" s="43" t="s">
        <v>168</v>
      </c>
      <c r="E68" s="208" t="s">
        <v>289</v>
      </c>
      <c r="G68" s="150" t="s">
        <v>170</v>
      </c>
      <c r="H68" s="25"/>
      <c r="I68" s="36" t="s">
        <v>140</v>
      </c>
    </row>
    <row r="69" spans="2:11" ht="34.799999999999997" hidden="1" x14ac:dyDescent="0.25">
      <c r="B69" s="128" t="str">
        <f>Template!B69</f>
        <v>Ext</v>
      </c>
      <c r="D69" s="43" t="s">
        <v>171</v>
      </c>
      <c r="G69" s="150" t="s">
        <v>172</v>
      </c>
      <c r="H69" s="25"/>
      <c r="I69" s="36" t="s">
        <v>140</v>
      </c>
      <c r="K69" s="2"/>
    </row>
    <row r="70" spans="2:11" x14ac:dyDescent="0.25">
      <c r="B70" s="128" t="str">
        <f>Template!B70</f>
        <v>Ext</v>
      </c>
      <c r="D70" s="43" t="s">
        <v>53</v>
      </c>
      <c r="E70" s="161" t="str">
        <f>E4</f>
        <v>Februari 2025 - Mei 2026 (of uitvoeringsdatum geplande investering)</v>
      </c>
    </row>
    <row r="71" spans="2:11" x14ac:dyDescent="0.25">
      <c r="B71" s="129"/>
      <c r="D71" s="43"/>
      <c r="E71" s="170"/>
      <c r="I71" s="27" t="s">
        <v>173</v>
      </c>
    </row>
    <row r="72" spans="2:11" x14ac:dyDescent="0.3">
      <c r="B72" s="8"/>
      <c r="D72" s="44" t="s">
        <v>185</v>
      </c>
      <c r="E72" s="162"/>
      <c r="F72" s="154"/>
      <c r="G72" s="45"/>
    </row>
    <row r="73" spans="2:11" x14ac:dyDescent="0.25">
      <c r="B73" s="8"/>
      <c r="D73"/>
    </row>
    <row r="74" spans="2:11" x14ac:dyDescent="0.25">
      <c r="B74" s="8"/>
    </row>
    <row r="75" spans="2:11" x14ac:dyDescent="0.25">
      <c r="B75" s="8"/>
    </row>
    <row r="76" spans="2:11" x14ac:dyDescent="0.25">
      <c r="B76" s="8"/>
    </row>
    <row r="77" spans="2:11" x14ac:dyDescent="0.25">
      <c r="B77" s="8"/>
    </row>
    <row r="78" spans="2:11" x14ac:dyDescent="0.25">
      <c r="B78" s="8"/>
    </row>
    <row r="79" spans="2:11" x14ac:dyDescent="0.25">
      <c r="B79" s="8"/>
    </row>
    <row r="80" spans="2:11" x14ac:dyDescent="0.25">
      <c r="B80" s="8"/>
    </row>
    <row r="81" spans="2:2" x14ac:dyDescent="0.25">
      <c r="B81" s="8"/>
    </row>
    <row r="82" spans="2:2" x14ac:dyDescent="0.25">
      <c r="B82" s="8"/>
    </row>
    <row r="83" spans="2:2" x14ac:dyDescent="0.25">
      <c r="B83" s="8"/>
    </row>
    <row r="117" spans="11:32" ht="17.399999999999999" thickBot="1" x14ac:dyDescent="0.35">
      <c r="K117" s="188" t="s">
        <v>186</v>
      </c>
    </row>
    <row r="118" spans="11:32" x14ac:dyDescent="0.25">
      <c r="K118" s="197"/>
      <c r="L118" s="197"/>
      <c r="M118" s="258">
        <v>2024</v>
      </c>
      <c r="N118" s="259"/>
      <c r="O118" s="259"/>
      <c r="P118" s="263">
        <v>2025</v>
      </c>
      <c r="Q118" s="264"/>
      <c r="R118" s="264"/>
      <c r="S118" s="264"/>
      <c r="T118" s="264"/>
      <c r="U118" s="264"/>
      <c r="V118" s="264"/>
      <c r="W118" s="264"/>
      <c r="X118" s="264"/>
      <c r="Y118" s="264"/>
      <c r="Z118" s="264"/>
      <c r="AA118" s="265"/>
      <c r="AB118" s="184"/>
      <c r="AC118" s="184"/>
    </row>
    <row r="119" spans="11:32" ht="17.399999999999999" thickBot="1" x14ac:dyDescent="0.3">
      <c r="K119" s="197"/>
      <c r="L119" s="197"/>
      <c r="M119" s="4" t="s">
        <v>56</v>
      </c>
      <c r="N119" s="5" t="s">
        <v>57</v>
      </c>
      <c r="O119" s="79" t="s">
        <v>58</v>
      </c>
      <c r="P119" s="4" t="s">
        <v>59</v>
      </c>
      <c r="Q119" s="5" t="s">
        <v>60</v>
      </c>
      <c r="R119" s="5" t="s">
        <v>61</v>
      </c>
      <c r="S119" s="5" t="s">
        <v>62</v>
      </c>
      <c r="T119" s="5" t="s">
        <v>63</v>
      </c>
      <c r="U119" s="5" t="s">
        <v>64</v>
      </c>
      <c r="V119" s="5" t="s">
        <v>65</v>
      </c>
      <c r="W119" s="5" t="s">
        <v>66</v>
      </c>
      <c r="X119" s="5" t="s">
        <v>67</v>
      </c>
      <c r="Y119" s="5" t="s">
        <v>68</v>
      </c>
      <c r="Z119" s="5" t="s">
        <v>69</v>
      </c>
      <c r="AA119" s="6" t="s">
        <v>58</v>
      </c>
      <c r="AB119" s="185"/>
      <c r="AC119" s="185"/>
    </row>
    <row r="120" spans="11:32" x14ac:dyDescent="0.25">
      <c r="K120" s="256" t="s">
        <v>72</v>
      </c>
      <c r="L120" s="256"/>
      <c r="M120" s="195"/>
      <c r="N120" s="103"/>
      <c r="O120" s="196"/>
      <c r="P120" s="101"/>
      <c r="Q120" s="102"/>
      <c r="R120" s="102"/>
      <c r="S120" s="102"/>
      <c r="T120" s="103"/>
      <c r="U120" s="104"/>
      <c r="V120" s="104"/>
      <c r="W120" s="104"/>
      <c r="X120" s="104"/>
      <c r="Y120" s="104"/>
      <c r="Z120" s="104"/>
      <c r="AA120" s="105"/>
      <c r="AB120" s="186"/>
      <c r="AC120" s="186"/>
    </row>
    <row r="121" spans="11:32" x14ac:dyDescent="0.25">
      <c r="K121" s="256" t="s">
        <v>75</v>
      </c>
      <c r="L121" s="256"/>
      <c r="M121" s="73"/>
      <c r="N121" s="72"/>
      <c r="O121" s="80"/>
      <c r="P121" s="106"/>
      <c r="Q121" s="100"/>
      <c r="R121" s="100"/>
      <c r="S121" s="100"/>
      <c r="T121" s="72"/>
      <c r="U121" s="71"/>
      <c r="V121" s="71"/>
      <c r="W121" s="71"/>
      <c r="X121" s="71"/>
      <c r="Y121" s="71"/>
      <c r="Z121" s="71"/>
      <c r="AA121" s="74"/>
      <c r="AB121" s="187"/>
      <c r="AC121" s="186"/>
    </row>
    <row r="122" spans="11:32" ht="17.399999999999999" thickBot="1" x14ac:dyDescent="0.3">
      <c r="K122" s="256" t="s">
        <v>78</v>
      </c>
      <c r="L122" s="256"/>
      <c r="M122" s="75"/>
      <c r="N122" s="76"/>
      <c r="O122" s="81"/>
      <c r="P122" s="107"/>
      <c r="Q122" s="108"/>
      <c r="R122" s="108"/>
      <c r="S122" s="108"/>
      <c r="T122" s="76"/>
      <c r="U122" s="77"/>
      <c r="V122" s="77"/>
      <c r="W122" s="77"/>
      <c r="X122" s="77"/>
      <c r="Y122" s="77"/>
      <c r="Z122" s="77"/>
      <c r="AA122" s="78"/>
      <c r="AB122" s="186"/>
      <c r="AC122" s="186"/>
    </row>
    <row r="123" spans="11:32" x14ac:dyDescent="0.25">
      <c r="M123" s="25" t="s">
        <v>187</v>
      </c>
    </row>
    <row r="124" spans="11:32" x14ac:dyDescent="0.25">
      <c r="M124" s="25"/>
    </row>
    <row r="125" spans="11:32" ht="17.399999999999999" thickBot="1" x14ac:dyDescent="0.35">
      <c r="K125" s="188" t="s">
        <v>188</v>
      </c>
    </row>
    <row r="126" spans="11:32" ht="17.399999999999999" thickBot="1" x14ac:dyDescent="0.3">
      <c r="M126" s="189">
        <v>0.20833333333333334</v>
      </c>
      <c r="N126" s="190">
        <v>0.25</v>
      </c>
      <c r="O126" s="190">
        <v>0.29166666666666669</v>
      </c>
      <c r="P126" s="190">
        <v>0.33333333333333331</v>
      </c>
      <c r="Q126" s="190">
        <v>0.375</v>
      </c>
      <c r="R126" s="190">
        <v>0.41666666666666669</v>
      </c>
      <c r="S126" s="190">
        <v>0.45833333333333331</v>
      </c>
      <c r="T126" s="190">
        <v>0.5</v>
      </c>
      <c r="U126" s="190">
        <v>0.54166666666666663</v>
      </c>
      <c r="V126" s="190">
        <v>0.58333333333333337</v>
      </c>
      <c r="W126" s="190">
        <v>0.625</v>
      </c>
      <c r="X126" s="190">
        <v>0.66666666666666663</v>
      </c>
      <c r="Y126" s="190">
        <v>0.70833333333333337</v>
      </c>
      <c r="Z126" s="190">
        <v>0.75</v>
      </c>
      <c r="AA126" s="190">
        <v>0.79166666666666663</v>
      </c>
      <c r="AB126" s="190">
        <v>0.83333333333333337</v>
      </c>
      <c r="AC126" s="190">
        <v>0.875</v>
      </c>
      <c r="AD126" s="190">
        <v>0.91666666666666663</v>
      </c>
      <c r="AE126" s="190">
        <v>0.95833333333333337</v>
      </c>
      <c r="AF126" s="191">
        <v>1</v>
      </c>
    </row>
    <row r="127" spans="11:32" x14ac:dyDescent="0.3">
      <c r="L127" s="183" t="s">
        <v>71</v>
      </c>
      <c r="M127" s="192"/>
      <c r="N127" s="193"/>
      <c r="O127" s="194"/>
      <c r="P127" s="194"/>
      <c r="Q127" s="194"/>
      <c r="R127" s="194"/>
      <c r="S127" s="194"/>
      <c r="T127" s="194"/>
      <c r="U127" s="194"/>
      <c r="V127" s="194"/>
      <c r="W127" s="194"/>
      <c r="X127" s="194"/>
      <c r="Y127" s="194"/>
      <c r="Z127" s="194"/>
      <c r="AA127" s="104"/>
      <c r="AB127" s="104"/>
      <c r="AC127" s="104"/>
      <c r="AD127" s="104"/>
      <c r="AE127" s="104"/>
      <c r="AF127" s="105"/>
    </row>
    <row r="128" spans="11:32" x14ac:dyDescent="0.3">
      <c r="L128" s="183" t="s">
        <v>73</v>
      </c>
      <c r="M128" s="111"/>
      <c r="N128" s="86"/>
      <c r="O128" s="109"/>
      <c r="P128" s="109"/>
      <c r="Q128" s="109"/>
      <c r="R128" s="109"/>
      <c r="S128" s="204"/>
      <c r="T128" s="109"/>
      <c r="U128" s="109"/>
      <c r="V128" s="109"/>
      <c r="W128" s="109"/>
      <c r="X128" s="109"/>
      <c r="Y128" s="109"/>
      <c r="Z128" s="109"/>
      <c r="AA128" s="71"/>
      <c r="AB128" s="71"/>
      <c r="AC128" s="71"/>
      <c r="AD128" s="71"/>
      <c r="AE128" s="71"/>
      <c r="AF128" s="74"/>
    </row>
    <row r="129" spans="11:32" x14ac:dyDescent="0.3">
      <c r="L129" s="183" t="s">
        <v>76</v>
      </c>
      <c r="M129" s="111"/>
      <c r="N129" s="86"/>
      <c r="O129" s="109"/>
      <c r="P129" s="109"/>
      <c r="Q129" s="109"/>
      <c r="R129" s="109"/>
      <c r="S129" s="204"/>
      <c r="T129" s="109"/>
      <c r="U129" s="109"/>
      <c r="V129" s="109"/>
      <c r="W129" s="109"/>
      <c r="X129" s="109"/>
      <c r="Y129" s="109"/>
      <c r="Z129" s="109"/>
      <c r="AA129" s="109"/>
      <c r="AB129" s="71"/>
      <c r="AC129" s="71"/>
      <c r="AD129" s="71"/>
      <c r="AE129" s="71"/>
      <c r="AF129" s="74"/>
    </row>
    <row r="130" spans="11:32" x14ac:dyDescent="0.3">
      <c r="L130" s="183" t="s">
        <v>80</v>
      </c>
      <c r="M130" s="111"/>
      <c r="N130" s="86"/>
      <c r="O130" s="109"/>
      <c r="P130" s="109"/>
      <c r="Q130" s="109"/>
      <c r="R130" s="109"/>
      <c r="S130" s="205"/>
      <c r="T130" s="109"/>
      <c r="U130" s="109"/>
      <c r="V130" s="109"/>
      <c r="W130" s="109"/>
      <c r="X130" s="109"/>
      <c r="Y130" s="109"/>
      <c r="Z130" s="109"/>
      <c r="AA130" s="71"/>
      <c r="AB130" s="71"/>
      <c r="AC130" s="71"/>
      <c r="AD130" s="71"/>
      <c r="AE130" s="71"/>
      <c r="AF130" s="74"/>
    </row>
    <row r="131" spans="11:32" x14ac:dyDescent="0.3">
      <c r="L131" s="183" t="s">
        <v>82</v>
      </c>
      <c r="M131" s="111"/>
      <c r="N131" s="86"/>
      <c r="O131" s="109"/>
      <c r="P131" s="109"/>
      <c r="Q131" s="206"/>
      <c r="R131" s="109"/>
      <c r="S131" s="109"/>
      <c r="T131" s="109"/>
      <c r="U131" s="109"/>
      <c r="V131" s="109"/>
      <c r="W131" s="109"/>
      <c r="X131" s="109"/>
      <c r="Y131" s="109"/>
      <c r="Z131" s="109"/>
      <c r="AA131" s="71"/>
      <c r="AB131" s="71"/>
      <c r="AC131" s="71"/>
      <c r="AD131" s="71"/>
      <c r="AE131" s="71"/>
      <c r="AF131" s="74"/>
    </row>
    <row r="132" spans="11:32" x14ac:dyDescent="0.3">
      <c r="L132" s="183" t="s">
        <v>84</v>
      </c>
      <c r="M132" s="111"/>
      <c r="N132" s="86"/>
      <c r="O132" s="71"/>
      <c r="P132" s="71"/>
      <c r="Q132" s="89"/>
      <c r="R132" s="71"/>
      <c r="S132" s="71"/>
      <c r="T132" s="71"/>
      <c r="U132" s="71"/>
      <c r="V132" s="71"/>
      <c r="W132" s="71"/>
      <c r="X132" s="71"/>
      <c r="Y132" s="71"/>
      <c r="Z132" s="71"/>
      <c r="AA132" s="71"/>
      <c r="AB132" s="71"/>
      <c r="AC132" s="71"/>
      <c r="AD132" s="71"/>
      <c r="AE132" s="71"/>
      <c r="AF132" s="74"/>
    </row>
    <row r="133" spans="11:32" ht="17.399999999999999" thickBot="1" x14ac:dyDescent="0.35">
      <c r="L133" s="183" t="s">
        <v>87</v>
      </c>
      <c r="M133" s="113"/>
      <c r="N133" s="114"/>
      <c r="O133" s="77"/>
      <c r="P133" s="77"/>
      <c r="Q133" s="115"/>
      <c r="R133" s="77"/>
      <c r="S133" s="116"/>
      <c r="T133" s="77"/>
      <c r="U133" s="77"/>
      <c r="V133" s="77"/>
      <c r="W133" s="77"/>
      <c r="X133" s="77"/>
      <c r="Y133" s="77"/>
      <c r="Z133" s="77"/>
      <c r="AA133" s="77"/>
      <c r="AB133" s="77"/>
      <c r="AC133" s="77"/>
      <c r="AD133" s="77"/>
      <c r="AE133" s="77"/>
      <c r="AF133" s="78"/>
    </row>
    <row r="134" spans="11:32" x14ac:dyDescent="0.25">
      <c r="K134" s="182"/>
    </row>
  </sheetData>
  <autoFilter ref="B3:G70" xr:uid="{9F56DAE1-F74E-4EB0-9AD7-0C0994EFD48B}">
    <filterColumn colId="0">
      <filters>
        <filter val="0"/>
        <filter val="Ext"/>
      </filters>
    </filterColumn>
  </autoFilter>
  <mergeCells count="5">
    <mergeCell ref="M118:O118"/>
    <mergeCell ref="P118:AA118"/>
    <mergeCell ref="K120:L120"/>
    <mergeCell ref="K121:L121"/>
    <mergeCell ref="K122:L122"/>
  </mergeCells>
  <dataValidations count="5">
    <dataValidation type="list" allowBlank="1" showInputMessage="1" showErrorMessage="1" sqref="B3:B71" xr:uid="{E052FD98-D310-4A02-81E9-9947186279A6}">
      <formula1>#REF!</formula1>
    </dataValidation>
    <dataValidation type="list" allowBlank="1" showInputMessage="1" showErrorMessage="1" sqref="E3" xr:uid="{88C30B63-4D1C-4A49-A195-72A09EC4A345}">
      <formula1>"Damplein, Muizen, Aalst Noord, Bornem, Wezembeek, Gent st-kruiswinkel, Gistel, Koekelare, Jabbeke, Stene, Grimbergen, Wondelgem,Zeebrugge"</formula1>
    </dataValidation>
    <dataValidation type="list" allowBlank="1" showInputMessage="1" showErrorMessage="1" sqref="E41" xr:uid="{D39BA0A8-50AF-4E51-B78C-E22F168B748A}">
      <formula1>"EV, laadpalen, industrie, Warmtepomp, WKK, Zonnepanelen, Wind"</formula1>
    </dataValidation>
    <dataValidation type="list" allowBlank="1" showInputMessage="1" showErrorMessage="1" sqref="E43" xr:uid="{8D3E09E4-A306-44AF-ABC4-409A7CE4F18D}">
      <formula1>"Netto afname reductie, Netto injectie verhoging"</formula1>
    </dataValidation>
    <dataValidation type="list" allowBlank="1" showInputMessage="1" showErrorMessage="1" sqref="E42" xr:uid="{815AEDF7-0E51-4F4E-B5DF-BF0F08B718CA}">
      <formula1>"Investeringsuitstel, Markttest, In afwachting van investering"</formula1>
    </dataValidation>
  </dataValidations>
  <hyperlinks>
    <hyperlink ref="I49" r:id="rId1" display="../../../../../../../:x:/s/PRJ00108/Ec0kb12Q7J9JrhsZ9aRzWJABJX7ltJsNFGuKWvirnS2Sfw?e=JzhxnL" xr:uid="{701A54FC-EE38-4733-B750-2524DC0ACE03}"/>
    <hyperlink ref="I50" r:id="rId2" display="../../../../../../../:x:/s/PRJ00108/Ec0kb12Q7J9JrhsZ9aRzWJABJX7ltJsNFGuKWvirnS2Sfw?e=JzhxnL" xr:uid="{A37DAE4D-A877-4338-88C4-97142177F7EA}"/>
    <hyperlink ref="I51" r:id="rId3" display="../../../../../../../:x:/s/PRJ00108/Ec0kb12Q7J9JrhsZ9aRzWJABJX7ltJsNFGuKWvirnS2Sfw?e=JzhxnL" xr:uid="{993218A0-705D-46AD-81ED-69D9867351D1}"/>
    <hyperlink ref="I63" r:id="rId4" display="../../../../../../../:x:/s/PRJ00108/Ec0kb12Q7J9JrhsZ9aRzWJABJX7ltJsNFGuKWvirnS2Sfw?e=JzhxnL" xr:uid="{E779F932-54E6-43DB-99D0-9DEAD15EE0D8}"/>
    <hyperlink ref="I64" r:id="rId5" display="../../../../../../../:x:/s/PRJ00108/Ec0kb12Q7J9JrhsZ9aRzWJABJX7ltJsNFGuKWvirnS2Sfw?e=JzhxnL" xr:uid="{CC6F2453-8966-438E-AA5C-87FA0373DDA1}"/>
    <hyperlink ref="I65" r:id="rId6" display="../../../../../../../:x:/s/PRJ00108/Ec0kb12Q7J9JrhsZ9aRzWJABJX7ltJsNFGuKWvirnS2Sfw?e=JzhxnL" xr:uid="{D2B21762-B523-4585-BDDB-1CA33FE84C73}"/>
    <hyperlink ref="I68" r:id="rId7" display="../../../../../../../:x:/s/PRJ00108/Ec0kb12Q7J9JrhsZ9aRzWJABJX7ltJsNFGuKWvirnS2Sfw?e=JzhxnL" xr:uid="{8B79B5E8-7E91-469C-9298-A41E904F599D}"/>
    <hyperlink ref="I69" r:id="rId8" display="../../../../../../../:x:/s/PRJ00108/Ec0kb12Q7J9JrhsZ9aRzWJABJX7ltJsNFGuKWvirnS2Sfw?e=JzhxnL" xr:uid="{411453F3-A71D-4611-BB9C-A8C5154E5AF9}"/>
    <hyperlink ref="I58" r:id="rId9" display="../../../../../../../:x:/s/PRJ00108/ERRi7v_s8rlHg22g-tBA_1YB63PVX33jcC0OmHZxqjB2ig?e=mZcimm" xr:uid="{AAD9BD10-8373-4597-9601-8A33377FB961}"/>
    <hyperlink ref="I59" r:id="rId10" display="../../../../../../../:x:/s/PRJ00108/ERRi7v_s8rlHg22g-tBA_1YB63PVX33jcC0OmHZxqjB2ig?e=mZcimm" xr:uid="{4DA0BF53-7046-46A2-9374-C954A44F99F9}"/>
    <hyperlink ref="I60" r:id="rId11" display="../../../../../../../:x:/s/PRJ00108/ERRi7v_s8rlHg22g-tBA_1YB63PVX33jcC0OmHZxqjB2ig?e=mZcimm" xr:uid="{4E0F74A4-9361-403A-BF2E-3E808F2D1BF7}"/>
    <hyperlink ref="E17" r:id="rId12" display="https://portal.nodesmarket.com/onboarding/tenders?orderBy=openTo&amp;orderByDirection=asc&amp;map-bounds=51.21783436555637,3.1026077270507817,51.08301990567969,2.7840042114257812&amp;tab=constraint-areas" xr:uid="{4D3ABC56-E034-49BD-A524-3DAA8721652A}"/>
  </hyperlinks>
  <pageMargins left="0.25" right="0.25" top="0.75" bottom="0.75" header="0.3" footer="0.3"/>
  <pageSetup paperSize="9" scale="35" orientation="portrait" r:id="rId13"/>
  <headerFooter>
    <oddHeader>&amp;C&amp;"Calibri"&amp;10&amp;K000000 Fluvius - Intern&amp;1#_x000D_</oddHeader>
  </headerFooter>
  <drawing r:id="rId14"/>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117C0-B9F6-4156-881D-5881F9791AF2}">
  <dimension ref="B2:S15"/>
  <sheetViews>
    <sheetView topLeftCell="J1" workbookViewId="0"/>
  </sheetViews>
  <sheetFormatPr defaultRowHeight="13.2" x14ac:dyDescent="0.25"/>
  <cols>
    <col min="1" max="1" width="9.44140625" customWidth="1"/>
    <col min="2" max="2" width="19.88671875" customWidth="1"/>
    <col min="5" max="11" width="22.33203125" customWidth="1"/>
    <col min="12" max="12" width="11.6640625" customWidth="1"/>
    <col min="13" max="13" width="11.5546875" customWidth="1"/>
    <col min="14" max="16" width="8.88671875" customWidth="1"/>
    <col min="17" max="17" width="11.33203125" bestFit="1" customWidth="1"/>
  </cols>
  <sheetData>
    <row r="2" spans="2:19" ht="66.599999999999994" thickBot="1" x14ac:dyDescent="0.3">
      <c r="B2" s="138"/>
      <c r="C2" s="139" t="s">
        <v>9</v>
      </c>
      <c r="D2" s="139" t="s">
        <v>10</v>
      </c>
      <c r="E2" s="139" t="s">
        <v>11</v>
      </c>
      <c r="F2" s="139" t="s">
        <v>12</v>
      </c>
      <c r="G2" s="139" t="s">
        <v>13</v>
      </c>
      <c r="H2" s="139" t="s">
        <v>14</v>
      </c>
      <c r="I2" s="139" t="s">
        <v>15</v>
      </c>
      <c r="J2" s="139" t="s">
        <v>16</v>
      </c>
      <c r="K2" s="139" t="s">
        <v>17</v>
      </c>
      <c r="L2" s="139" t="s">
        <v>18</v>
      </c>
      <c r="M2" s="139" t="s">
        <v>19</v>
      </c>
      <c r="N2" s="139" t="s">
        <v>20</v>
      </c>
      <c r="O2" s="139" t="s">
        <v>21</v>
      </c>
      <c r="P2" s="139" t="s">
        <v>22</v>
      </c>
      <c r="Q2" s="139" t="s">
        <v>23</v>
      </c>
    </row>
    <row r="3" spans="2:19" ht="13.8" thickBot="1" x14ac:dyDescent="0.3">
      <c r="C3" s="140" t="s">
        <v>24</v>
      </c>
      <c r="D3" s="140" t="s">
        <v>24</v>
      </c>
      <c r="E3" s="140" t="s">
        <v>24</v>
      </c>
      <c r="F3" s="140" t="s">
        <v>24</v>
      </c>
      <c r="G3" s="140" t="s">
        <v>25</v>
      </c>
      <c r="H3" s="140" t="s">
        <v>26</v>
      </c>
      <c r="I3" s="140" t="s">
        <v>27</v>
      </c>
      <c r="J3" s="140" t="s">
        <v>27</v>
      </c>
      <c r="K3" s="140" t="s">
        <v>27</v>
      </c>
      <c r="L3" s="140" t="s">
        <v>28</v>
      </c>
      <c r="M3" s="140" t="s">
        <v>28</v>
      </c>
      <c r="N3" s="140" t="s">
        <v>28</v>
      </c>
      <c r="O3" s="140" t="s">
        <v>29</v>
      </c>
      <c r="P3" s="140" t="s">
        <v>28</v>
      </c>
      <c r="Q3" s="140" t="s">
        <v>30</v>
      </c>
    </row>
    <row r="4" spans="2:19" ht="13.8" thickBot="1" x14ac:dyDescent="0.3">
      <c r="B4" s="141" t="s">
        <v>31</v>
      </c>
      <c r="C4" s="140">
        <v>791</v>
      </c>
      <c r="D4" s="140">
        <v>567</v>
      </c>
      <c r="E4" s="140">
        <v>1193.2</v>
      </c>
      <c r="F4" s="140">
        <v>328.6</v>
      </c>
      <c r="G4" s="140">
        <v>462.40000000000003</v>
      </c>
      <c r="H4" s="140">
        <v>292</v>
      </c>
      <c r="I4" s="140">
        <v>4</v>
      </c>
      <c r="J4" s="140">
        <v>4</v>
      </c>
      <c r="K4" s="140">
        <v>4</v>
      </c>
      <c r="L4" s="140">
        <v>0</v>
      </c>
      <c r="M4" s="140">
        <v>187</v>
      </c>
      <c r="N4" s="140">
        <v>236</v>
      </c>
      <c r="O4" s="140">
        <v>5.9</v>
      </c>
      <c r="P4" s="140">
        <v>76</v>
      </c>
      <c r="Q4" s="144">
        <v>168353.2001261905</v>
      </c>
    </row>
    <row r="5" spans="2:19" ht="13.8" thickBot="1" x14ac:dyDescent="0.3">
      <c r="B5" s="142" t="s">
        <v>32</v>
      </c>
      <c r="C5" s="140">
        <v>321.2</v>
      </c>
      <c r="D5" s="140">
        <v>260</v>
      </c>
      <c r="E5" s="140">
        <v>996.8</v>
      </c>
      <c r="F5" s="140">
        <v>178</v>
      </c>
      <c r="G5" s="140">
        <v>143.19999999999999</v>
      </c>
      <c r="H5" s="140">
        <v>148</v>
      </c>
      <c r="I5" s="140">
        <v>4</v>
      </c>
      <c r="J5" s="140">
        <v>4</v>
      </c>
      <c r="K5" s="140">
        <v>4</v>
      </c>
      <c r="L5" s="140">
        <v>0</v>
      </c>
      <c r="M5" s="140">
        <v>0</v>
      </c>
      <c r="N5" s="140">
        <v>0</v>
      </c>
      <c r="O5" s="140">
        <v>6.4</v>
      </c>
      <c r="P5" s="140">
        <v>64</v>
      </c>
      <c r="Q5" s="209">
        <v>87612.200126190481</v>
      </c>
      <c r="S5" t="s">
        <v>33</v>
      </c>
    </row>
    <row r="6" spans="2:19" ht="13.8" thickBot="1" x14ac:dyDescent="0.3">
      <c r="B6" s="142" t="s">
        <v>34</v>
      </c>
      <c r="C6" s="140">
        <v>4.2</v>
      </c>
      <c r="D6" s="140">
        <v>4</v>
      </c>
      <c r="E6" s="140">
        <v>52.319999999999993</v>
      </c>
      <c r="F6" s="140">
        <v>4.2</v>
      </c>
      <c r="G6" s="140">
        <v>0</v>
      </c>
      <c r="H6" s="140">
        <v>162</v>
      </c>
      <c r="I6" s="140">
        <v>0</v>
      </c>
      <c r="J6" s="140">
        <v>3</v>
      </c>
      <c r="K6" s="140">
        <v>3</v>
      </c>
      <c r="L6" s="140">
        <v>0</v>
      </c>
      <c r="M6" s="140">
        <v>0</v>
      </c>
      <c r="N6" s="140">
        <v>0</v>
      </c>
      <c r="O6" s="140">
        <v>1.75</v>
      </c>
      <c r="P6" s="140">
        <v>0</v>
      </c>
      <c r="Q6" s="144">
        <v>20284.200126190473</v>
      </c>
    </row>
    <row r="7" spans="2:19" ht="13.8" thickBot="1" x14ac:dyDescent="0.3">
      <c r="B7" s="142" t="s">
        <v>35</v>
      </c>
      <c r="C7" s="140">
        <v>867.2</v>
      </c>
      <c r="D7" s="140">
        <v>220</v>
      </c>
      <c r="E7" s="140">
        <v>0</v>
      </c>
      <c r="F7" s="140">
        <v>0</v>
      </c>
      <c r="G7" s="140">
        <v>867.2</v>
      </c>
      <c r="H7" s="140">
        <v>730</v>
      </c>
      <c r="I7" s="140">
        <v>4</v>
      </c>
      <c r="J7" s="140">
        <v>0</v>
      </c>
      <c r="K7" s="140">
        <v>0</v>
      </c>
      <c r="L7" s="140">
        <v>0</v>
      </c>
      <c r="M7" s="140">
        <v>0</v>
      </c>
      <c r="N7" s="140">
        <v>0</v>
      </c>
      <c r="O7" s="140">
        <v>4.2</v>
      </c>
      <c r="P7" s="140">
        <v>52</v>
      </c>
      <c r="Q7" s="144">
        <v>77092.200126190481</v>
      </c>
    </row>
    <row r="8" spans="2:19" ht="13.8" thickBot="1" x14ac:dyDescent="0.3">
      <c r="B8" s="142" t="s">
        <v>36</v>
      </c>
      <c r="C8" s="140">
        <v>64.8</v>
      </c>
      <c r="D8" s="140">
        <v>9</v>
      </c>
      <c r="E8" s="140">
        <v>324</v>
      </c>
      <c r="F8" s="140">
        <v>64.8</v>
      </c>
      <c r="G8" s="140">
        <v>0</v>
      </c>
      <c r="H8" s="140">
        <v>14</v>
      </c>
      <c r="I8" s="140">
        <v>0</v>
      </c>
      <c r="J8" s="140">
        <v>4</v>
      </c>
      <c r="K8" s="140">
        <v>4</v>
      </c>
      <c r="L8" s="140">
        <v>0</v>
      </c>
      <c r="M8" s="140">
        <v>0</v>
      </c>
      <c r="N8" s="140">
        <v>0</v>
      </c>
      <c r="O8" s="140">
        <v>3.1</v>
      </c>
      <c r="P8" s="140">
        <v>32</v>
      </c>
      <c r="Q8" s="144">
        <v>21599.200126190473</v>
      </c>
    </row>
    <row r="9" spans="2:19" ht="13.8" thickBot="1" x14ac:dyDescent="0.3">
      <c r="B9" s="142" t="s">
        <v>37</v>
      </c>
      <c r="C9" s="140">
        <v>9.7999999999999989</v>
      </c>
      <c r="D9" s="140">
        <v>65</v>
      </c>
      <c r="E9" s="140">
        <v>83.999999999999986</v>
      </c>
      <c r="F9" s="140">
        <v>9.7999999999999989</v>
      </c>
      <c r="G9" s="140">
        <v>0</v>
      </c>
      <c r="H9" s="140">
        <v>11</v>
      </c>
      <c r="I9" s="140">
        <v>0</v>
      </c>
      <c r="J9" s="140">
        <v>2</v>
      </c>
      <c r="K9" s="140">
        <v>2</v>
      </c>
      <c r="L9" s="140">
        <v>0</v>
      </c>
      <c r="M9" s="140">
        <v>0</v>
      </c>
      <c r="N9" s="140">
        <v>0</v>
      </c>
      <c r="O9" s="140">
        <v>2.1</v>
      </c>
      <c r="P9" s="140">
        <v>8</v>
      </c>
      <c r="Q9" s="144">
        <v>36327.200126190473</v>
      </c>
    </row>
    <row r="10" spans="2:19" ht="13.8" thickBot="1" x14ac:dyDescent="0.3">
      <c r="B10" s="142" t="s">
        <v>38</v>
      </c>
      <c r="C10" s="140">
        <v>82.4</v>
      </c>
      <c r="D10" s="140">
        <v>13</v>
      </c>
      <c r="E10" s="140">
        <v>0</v>
      </c>
      <c r="F10" s="140">
        <v>0</v>
      </c>
      <c r="G10" s="140">
        <v>82.4</v>
      </c>
      <c r="H10" s="140">
        <v>20</v>
      </c>
      <c r="I10" s="140">
        <v>2</v>
      </c>
      <c r="J10" s="140">
        <v>0</v>
      </c>
      <c r="K10" s="140">
        <v>0</v>
      </c>
      <c r="L10" s="140">
        <v>0</v>
      </c>
      <c r="M10" s="140">
        <v>0</v>
      </c>
      <c r="N10" s="140">
        <v>0</v>
      </c>
      <c r="O10" s="140">
        <v>1.9</v>
      </c>
      <c r="P10" s="140">
        <v>0</v>
      </c>
      <c r="Q10" s="144">
        <v>22651.200126190473</v>
      </c>
    </row>
    <row r="11" spans="2:19" ht="13.8" thickBot="1" x14ac:dyDescent="0.3">
      <c r="B11" s="142" t="s">
        <v>39</v>
      </c>
      <c r="C11" s="140">
        <v>1.1000000000000001</v>
      </c>
      <c r="D11" s="140">
        <v>0.8</v>
      </c>
      <c r="E11" s="140">
        <v>7.2000000000000011</v>
      </c>
      <c r="F11" s="140">
        <v>1.1000000000000001</v>
      </c>
      <c r="G11" s="140">
        <v>0</v>
      </c>
      <c r="H11" s="140">
        <v>8</v>
      </c>
      <c r="I11" s="140">
        <v>0</v>
      </c>
      <c r="J11" s="140">
        <v>2</v>
      </c>
      <c r="K11" s="140">
        <v>2</v>
      </c>
      <c r="L11" s="140">
        <v>0</v>
      </c>
      <c r="M11" s="140">
        <v>0</v>
      </c>
      <c r="N11" s="140">
        <v>0</v>
      </c>
      <c r="O11" s="140">
        <v>0.3</v>
      </c>
      <c r="P11" s="140">
        <v>0</v>
      </c>
      <c r="Q11" s="144">
        <v>19442.600126190475</v>
      </c>
    </row>
    <row r="12" spans="2:19" ht="13.8" thickBot="1" x14ac:dyDescent="0.3">
      <c r="B12" s="142" t="s">
        <v>40</v>
      </c>
      <c r="C12" s="140">
        <v>12</v>
      </c>
      <c r="D12" s="140">
        <v>13.9</v>
      </c>
      <c r="E12" s="140">
        <v>52.800000000000004</v>
      </c>
      <c r="F12" s="140">
        <v>12</v>
      </c>
      <c r="G12" s="140">
        <v>0</v>
      </c>
      <c r="H12" s="140">
        <v>13</v>
      </c>
      <c r="I12" s="140">
        <v>0</v>
      </c>
      <c r="J12" s="140">
        <v>3</v>
      </c>
      <c r="K12" s="140">
        <v>3</v>
      </c>
      <c r="L12" s="140">
        <v>0</v>
      </c>
      <c r="M12" s="140">
        <v>0</v>
      </c>
      <c r="N12" s="140">
        <v>0</v>
      </c>
      <c r="O12" s="140">
        <v>1.8</v>
      </c>
      <c r="P12" s="140">
        <v>4</v>
      </c>
      <c r="Q12" s="144">
        <v>22887.90012619047</v>
      </c>
    </row>
    <row r="13" spans="2:19" ht="13.8" thickBot="1" x14ac:dyDescent="0.3">
      <c r="B13" s="142" t="s">
        <v>41</v>
      </c>
      <c r="C13" s="140">
        <v>29.23</v>
      </c>
      <c r="D13" s="140">
        <v>31.599999999999998</v>
      </c>
      <c r="E13" s="140">
        <v>121.48</v>
      </c>
      <c r="F13" s="140">
        <v>29.23</v>
      </c>
      <c r="G13" s="140">
        <v>0</v>
      </c>
      <c r="H13" s="140">
        <v>36</v>
      </c>
      <c r="I13" s="140">
        <v>0</v>
      </c>
      <c r="J13" s="140">
        <v>3</v>
      </c>
      <c r="K13" s="140">
        <v>3</v>
      </c>
      <c r="L13" s="140">
        <v>0</v>
      </c>
      <c r="M13" s="140">
        <v>0</v>
      </c>
      <c r="N13" s="140">
        <v>0</v>
      </c>
      <c r="O13" s="140">
        <v>2</v>
      </c>
      <c r="P13" s="140">
        <v>20</v>
      </c>
      <c r="Q13" s="144">
        <v>27543.000126190469</v>
      </c>
    </row>
    <row r="14" spans="2:19" ht="13.8" thickBot="1" x14ac:dyDescent="0.3">
      <c r="B14" s="142" t="s">
        <v>42</v>
      </c>
      <c r="C14" s="140">
        <v>76.100000000000009</v>
      </c>
      <c r="D14" s="140">
        <v>76</v>
      </c>
      <c r="E14" s="140">
        <v>206.8</v>
      </c>
      <c r="F14" s="140">
        <v>69.7</v>
      </c>
      <c r="G14" s="140">
        <v>6.4</v>
      </c>
      <c r="H14" s="140">
        <v>29</v>
      </c>
      <c r="I14" s="140">
        <v>1</v>
      </c>
      <c r="J14" s="140">
        <v>3</v>
      </c>
      <c r="K14" s="140">
        <v>3</v>
      </c>
      <c r="L14" s="140">
        <v>0</v>
      </c>
      <c r="M14" s="140">
        <v>0</v>
      </c>
      <c r="N14" s="140">
        <v>0</v>
      </c>
      <c r="O14" s="140">
        <v>3.1</v>
      </c>
      <c r="P14" s="140">
        <v>12</v>
      </c>
      <c r="Q14" s="144">
        <v>39220.200126190473</v>
      </c>
    </row>
    <row r="15" spans="2:19" x14ac:dyDescent="0.25">
      <c r="B15" s="143" t="s">
        <v>43</v>
      </c>
      <c r="C15" s="140">
        <v>14.2</v>
      </c>
      <c r="D15" s="140">
        <v>16</v>
      </c>
      <c r="E15" s="140">
        <v>59.999999999999993</v>
      </c>
      <c r="F15" s="140">
        <v>14.2</v>
      </c>
      <c r="G15" s="140">
        <v>0</v>
      </c>
      <c r="H15" s="140">
        <v>23</v>
      </c>
      <c r="I15" s="140">
        <v>0</v>
      </c>
      <c r="J15" s="140">
        <v>3</v>
      </c>
      <c r="K15" s="140">
        <v>3</v>
      </c>
      <c r="L15" s="140">
        <v>0</v>
      </c>
      <c r="M15" s="140">
        <v>0</v>
      </c>
      <c r="N15" s="140">
        <v>0</v>
      </c>
      <c r="O15" s="140">
        <v>1.7</v>
      </c>
      <c r="P15" s="140">
        <v>8</v>
      </c>
      <c r="Q15" s="144">
        <v>23440.200126190473</v>
      </c>
    </row>
  </sheetData>
  <pageMargins left="0.7" right="0.7" top="0.75" bottom="0.75" header="0.3" footer="0.3"/>
  <pageSetup paperSize="9" orientation="portrait" r:id="rId1"/>
  <headerFooter>
    <oddHeader>&amp;C&amp;"Calibri"&amp;10&amp;K000000 Fluvius - Intern&amp;1#_x000D_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91B71-C8D9-41BE-8F08-7713CC6A028D}">
  <sheetPr>
    <tabColor rgb="FF00B050"/>
  </sheetPr>
  <dimension ref="A1"/>
  <sheetViews>
    <sheetView workbookViewId="0"/>
  </sheetViews>
  <sheetFormatPr defaultRowHeight="13.2" x14ac:dyDescent="0.25"/>
  <sheetData/>
  <pageMargins left="0.7" right="0.7" top="0.75" bottom="0.75" header="0.3" footer="0.3"/>
  <pageSetup paperSize="9" orientation="portrait" r:id="rId1"/>
  <headerFooter>
    <oddHeader>&amp;C&amp;"Calibri"&amp;10&amp;K000000 Fluvius - Intern&amp;1#_x000D_</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6DAE1-F74E-4EB0-9AD7-0C0994EFD48B}">
  <dimension ref="A1:BP83"/>
  <sheetViews>
    <sheetView topLeftCell="A55" workbookViewId="0"/>
  </sheetViews>
  <sheetFormatPr defaultRowHeight="16.8" x14ac:dyDescent="0.3"/>
  <cols>
    <col min="1" max="1" width="4.33203125" customWidth="1"/>
    <col min="2" max="2" width="10" style="9" customWidth="1"/>
    <col min="3" max="3" width="2.109375" customWidth="1"/>
    <col min="4" max="4" width="47.44140625" style="41" customWidth="1"/>
    <col min="5" max="5" width="79.5546875" style="41" customWidth="1"/>
    <col min="6" max="6" width="11.6640625" style="65" customWidth="1"/>
    <col min="7" max="7" width="52.88671875" style="42" customWidth="1"/>
    <col min="8" max="8" width="2" customWidth="1"/>
    <col min="9" max="9" width="24.109375" style="27" customWidth="1"/>
    <col min="18" max="24" width="0" hidden="1" customWidth="1"/>
    <col min="25" max="25" width="12.6640625" hidden="1" customWidth="1"/>
  </cols>
  <sheetData>
    <row r="1" spans="1:68" ht="26.4" x14ac:dyDescent="0.25">
      <c r="B1" s="28" t="s">
        <v>44</v>
      </c>
      <c r="D1" s="131" t="s">
        <v>45</v>
      </c>
      <c r="E1" s="131"/>
      <c r="F1" s="131"/>
      <c r="G1" s="131"/>
      <c r="I1" s="29" t="s">
        <v>46</v>
      </c>
      <c r="J1" s="17"/>
      <c r="K1" s="17"/>
      <c r="L1" s="17"/>
    </row>
    <row r="2" spans="1:68" ht="80.25" customHeight="1" thickBot="1" x14ac:dyDescent="0.35">
      <c r="B2" s="26"/>
    </row>
    <row r="3" spans="1:68" ht="17.399999999999999" thickBot="1" x14ac:dyDescent="0.35">
      <c r="A3" s="1"/>
      <c r="B3" s="128" t="s">
        <v>47</v>
      </c>
      <c r="D3" s="43" t="s">
        <v>48</v>
      </c>
      <c r="Q3" t="s">
        <v>49</v>
      </c>
      <c r="R3" s="7" t="s">
        <v>50</v>
      </c>
      <c r="X3" t="s">
        <v>47</v>
      </c>
      <c r="AB3" s="257"/>
      <c r="AC3" s="257"/>
      <c r="AD3" s="258">
        <v>2024</v>
      </c>
      <c r="AE3" s="259"/>
      <c r="AF3" s="259"/>
      <c r="AG3" s="260">
        <v>2025</v>
      </c>
      <c r="AH3" s="261"/>
      <c r="AI3" s="261"/>
      <c r="AJ3" s="261"/>
      <c r="AK3" s="261"/>
      <c r="AL3" s="261"/>
      <c r="AM3" s="261"/>
      <c r="AN3" s="261"/>
      <c r="AO3" s="261"/>
      <c r="AP3" s="261"/>
      <c r="AQ3" s="261"/>
      <c r="AR3" s="262"/>
      <c r="AS3" s="16" t="s">
        <v>51</v>
      </c>
      <c r="AT3" s="15" t="s">
        <v>52</v>
      </c>
      <c r="AV3" s="41"/>
      <c r="AW3" s="91">
        <v>0.20833333333333334</v>
      </c>
      <c r="AX3" s="84">
        <v>0.25</v>
      </c>
      <c r="AY3" s="84">
        <v>0.29166666666666669</v>
      </c>
      <c r="AZ3" s="84">
        <v>0.33333333333333331</v>
      </c>
      <c r="BA3" s="84">
        <v>0.375</v>
      </c>
      <c r="BB3" s="84">
        <v>0.41666666666666669</v>
      </c>
      <c r="BC3" s="84">
        <v>0.45833333333333331</v>
      </c>
      <c r="BD3" s="84">
        <v>0.5</v>
      </c>
      <c r="BE3" s="84">
        <v>0.54166666666666663</v>
      </c>
      <c r="BF3" s="84">
        <v>0.58333333333333337</v>
      </c>
      <c r="BG3" s="84">
        <v>0.625</v>
      </c>
      <c r="BH3" s="84">
        <v>0.66666666666666663</v>
      </c>
      <c r="BI3" s="84">
        <v>0.70833333333333337</v>
      </c>
      <c r="BJ3" s="84">
        <v>0.75</v>
      </c>
      <c r="BK3" s="84">
        <v>0.79166666666666663</v>
      </c>
      <c r="BL3" s="84">
        <v>0.83333333333333337</v>
      </c>
      <c r="BM3" s="84">
        <v>0.875</v>
      </c>
      <c r="BN3" s="84">
        <v>0.91666666666666663</v>
      </c>
      <c r="BO3" s="84">
        <v>0.95833333333333337</v>
      </c>
      <c r="BP3" s="85">
        <v>1</v>
      </c>
    </row>
    <row r="4" spans="1:68" ht="17.399999999999999" thickBot="1" x14ac:dyDescent="0.35">
      <c r="B4" s="128" t="s">
        <v>47</v>
      </c>
      <c r="D4" s="43" t="s">
        <v>53</v>
      </c>
      <c r="E4" s="41" t="s">
        <v>54</v>
      </c>
      <c r="X4" t="s">
        <v>55</v>
      </c>
      <c r="AB4" s="257"/>
      <c r="AC4" s="257"/>
      <c r="AD4" s="4" t="s">
        <v>56</v>
      </c>
      <c r="AE4" s="5" t="s">
        <v>57</v>
      </c>
      <c r="AF4" s="79" t="s">
        <v>58</v>
      </c>
      <c r="AG4" s="97" t="s">
        <v>59</v>
      </c>
      <c r="AH4" s="98" t="s">
        <v>60</v>
      </c>
      <c r="AI4" s="98" t="s">
        <v>61</v>
      </c>
      <c r="AJ4" s="98" t="s">
        <v>62</v>
      </c>
      <c r="AK4" s="98" t="s">
        <v>63</v>
      </c>
      <c r="AL4" s="98" t="s">
        <v>64</v>
      </c>
      <c r="AM4" s="98" t="s">
        <v>65</v>
      </c>
      <c r="AN4" s="98" t="s">
        <v>66</v>
      </c>
      <c r="AO4" s="98" t="s">
        <v>67</v>
      </c>
      <c r="AP4" s="98" t="s">
        <v>68</v>
      </c>
      <c r="AQ4" s="98" t="s">
        <v>69</v>
      </c>
      <c r="AR4" s="99" t="s">
        <v>58</v>
      </c>
      <c r="AS4" s="93"/>
      <c r="AT4" s="12" t="s">
        <v>70</v>
      </c>
      <c r="AV4" s="82" t="s">
        <v>71</v>
      </c>
      <c r="AW4" s="92"/>
      <c r="AX4" s="86"/>
      <c r="AY4" s="71"/>
      <c r="AZ4" s="71"/>
      <c r="BA4" s="71"/>
      <c r="BB4" s="71"/>
      <c r="BC4" s="71"/>
      <c r="BD4" s="71"/>
      <c r="BE4" s="71"/>
      <c r="BF4" s="71"/>
      <c r="BG4" s="71"/>
      <c r="BH4" s="71"/>
      <c r="BI4" s="71"/>
      <c r="BJ4" s="71"/>
      <c r="BK4" s="71"/>
      <c r="BL4" s="71"/>
      <c r="BM4" s="71"/>
      <c r="BN4" s="71"/>
      <c r="BO4" s="71"/>
      <c r="BP4" s="71"/>
    </row>
    <row r="5" spans="1:68" ht="17.399999999999999" thickBot="1" x14ac:dyDescent="0.35">
      <c r="B5" s="128" t="s">
        <v>47</v>
      </c>
      <c r="AB5" s="256" t="s">
        <v>72</v>
      </c>
      <c r="AC5" s="256"/>
      <c r="AD5" s="73"/>
      <c r="AE5" s="72"/>
      <c r="AF5" s="80"/>
      <c r="AG5" s="73"/>
      <c r="AH5" s="72"/>
      <c r="AI5" s="72"/>
      <c r="AJ5" s="72"/>
      <c r="AK5" s="72"/>
      <c r="AL5" s="71"/>
      <c r="AM5" s="71"/>
      <c r="AN5" s="71"/>
      <c r="AO5" s="71"/>
      <c r="AP5" s="71"/>
      <c r="AQ5" s="71"/>
      <c r="AR5" s="74"/>
      <c r="AS5" s="94" t="e">
        <f>Volumes!#REF! &amp; " MWh"</f>
        <v>#REF!</v>
      </c>
      <c r="AT5" s="13">
        <v>10</v>
      </c>
      <c r="AV5" s="82" t="s">
        <v>73</v>
      </c>
      <c r="AW5" s="92"/>
      <c r="AX5" s="86"/>
      <c r="AY5" s="71"/>
      <c r="AZ5" s="71"/>
      <c r="BA5" s="71"/>
      <c r="BB5" s="71"/>
      <c r="BC5" s="87"/>
      <c r="BD5" s="71"/>
      <c r="BE5" s="71"/>
      <c r="BF5" s="71"/>
      <c r="BG5" s="71"/>
      <c r="BH5" s="71"/>
      <c r="BI5" s="71"/>
      <c r="BJ5" s="71"/>
      <c r="BK5" s="71"/>
      <c r="BL5" s="71"/>
      <c r="BM5" s="71"/>
      <c r="BN5" s="71"/>
      <c r="BO5" s="71"/>
      <c r="BP5" s="71"/>
    </row>
    <row r="6" spans="1:68" ht="17.399999999999999" thickBot="1" x14ac:dyDescent="0.35">
      <c r="B6" s="128" t="s">
        <v>47</v>
      </c>
      <c r="D6" s="44" t="s">
        <v>74</v>
      </c>
      <c r="E6" s="44"/>
      <c r="F6" s="66"/>
      <c r="G6" s="45"/>
      <c r="H6" s="18"/>
      <c r="I6" s="30"/>
      <c r="J6" s="18"/>
      <c r="K6" s="18"/>
      <c r="L6" s="18"/>
      <c r="M6" s="18"/>
      <c r="N6" s="18"/>
      <c r="O6" s="18"/>
      <c r="AB6" s="256" t="s">
        <v>75</v>
      </c>
      <c r="AC6" s="256"/>
      <c r="AD6" s="73"/>
      <c r="AE6" s="72"/>
      <c r="AF6" s="80"/>
      <c r="AG6" s="73"/>
      <c r="AH6" s="72"/>
      <c r="AI6" s="72"/>
      <c r="AJ6" s="72"/>
      <c r="AK6" s="72"/>
      <c r="AL6" s="71"/>
      <c r="AM6" s="71"/>
      <c r="AN6" s="71"/>
      <c r="AO6" s="71"/>
      <c r="AP6" s="71"/>
      <c r="AQ6" s="71"/>
      <c r="AR6" s="74"/>
      <c r="AS6" s="95" t="e">
        <f>Volumes!#REF!&amp; " MWh"</f>
        <v>#REF!</v>
      </c>
      <c r="AT6" s="14" t="e">
        <f>Volumes!#REF!</f>
        <v>#REF!</v>
      </c>
      <c r="AV6" s="82" t="s">
        <v>76</v>
      </c>
      <c r="AW6" s="92"/>
      <c r="AX6" s="86"/>
      <c r="AY6" s="71"/>
      <c r="AZ6" s="71"/>
      <c r="BA6" s="71"/>
      <c r="BB6" s="71"/>
      <c r="BC6" s="87"/>
      <c r="BD6" s="71"/>
      <c r="BE6" s="71"/>
      <c r="BF6" s="71"/>
      <c r="BG6" s="71"/>
      <c r="BH6" s="71"/>
      <c r="BI6" s="71"/>
      <c r="BJ6" s="71"/>
      <c r="BK6" s="71"/>
      <c r="BL6" s="71"/>
      <c r="BM6" s="71"/>
      <c r="BN6" s="71"/>
      <c r="BO6" s="71"/>
      <c r="BP6" s="71"/>
    </row>
    <row r="7" spans="1:68" ht="17.25" customHeight="1" thickBot="1" x14ac:dyDescent="0.35">
      <c r="A7" s="1"/>
      <c r="B7" s="128" t="s">
        <v>47</v>
      </c>
      <c r="D7" s="65" t="s">
        <v>77</v>
      </c>
      <c r="F7" s="41"/>
      <c r="G7" s="41"/>
      <c r="H7" s="11"/>
      <c r="I7" s="31"/>
      <c r="J7" s="11"/>
      <c r="K7" s="11"/>
      <c r="L7" s="11"/>
      <c r="M7" s="11"/>
      <c r="N7" s="11"/>
      <c r="O7" s="11"/>
      <c r="AB7" s="256" t="s">
        <v>78</v>
      </c>
      <c r="AC7" s="256"/>
      <c r="AD7" s="75"/>
      <c r="AE7" s="76"/>
      <c r="AF7" s="81"/>
      <c r="AG7" s="75"/>
      <c r="AH7" s="76"/>
      <c r="AI7" s="76"/>
      <c r="AJ7" s="76"/>
      <c r="AK7" s="76"/>
      <c r="AL7" s="77"/>
      <c r="AM7" s="77"/>
      <c r="AN7" s="77"/>
      <c r="AO7" s="77"/>
      <c r="AP7" s="77"/>
      <c r="AQ7" s="77"/>
      <c r="AR7" s="78"/>
      <c r="AS7" s="96" t="e">
        <f>Volumes!#REF!&amp; " MW/h"</f>
        <v>#REF!</v>
      </c>
      <c r="AT7" s="14" t="s">
        <v>79</v>
      </c>
      <c r="AV7" s="82" t="s">
        <v>80</v>
      </c>
      <c r="AW7" s="92"/>
      <c r="AX7" s="86"/>
      <c r="AY7" s="71"/>
      <c r="AZ7" s="71"/>
      <c r="BA7" s="71"/>
      <c r="BB7" s="71"/>
      <c r="BC7" s="88"/>
      <c r="BD7" s="71"/>
      <c r="BE7" s="71"/>
      <c r="BF7" s="71"/>
      <c r="BG7" s="71"/>
      <c r="BH7" s="71"/>
      <c r="BI7" s="71"/>
      <c r="BJ7" s="71"/>
      <c r="BK7" s="71"/>
      <c r="BL7" s="71"/>
      <c r="BM7" s="71"/>
      <c r="BN7" s="71"/>
      <c r="BO7" s="71"/>
      <c r="BP7" s="71"/>
    </row>
    <row r="8" spans="1:68" x14ac:dyDescent="0.3">
      <c r="A8" s="1"/>
      <c r="B8" s="128" t="s">
        <v>47</v>
      </c>
      <c r="D8" s="65" t="s">
        <v>81</v>
      </c>
      <c r="F8" s="41"/>
      <c r="G8" s="41"/>
      <c r="H8" s="11"/>
      <c r="I8" s="31"/>
      <c r="J8" s="11"/>
      <c r="K8" s="11"/>
      <c r="L8" s="11"/>
      <c r="M8" s="11"/>
      <c r="N8" s="11"/>
      <c r="O8" s="11"/>
      <c r="AV8" s="82" t="s">
        <v>82</v>
      </c>
      <c r="AW8" s="92"/>
      <c r="AX8" s="86"/>
      <c r="AY8" s="71"/>
      <c r="AZ8" s="71"/>
      <c r="BA8" s="89"/>
      <c r="BB8" s="71"/>
      <c r="BC8" s="71"/>
      <c r="BD8" s="71"/>
      <c r="BE8" s="71"/>
      <c r="BF8" s="71"/>
      <c r="BG8" s="71"/>
      <c r="BH8" s="71"/>
      <c r="BI8" s="71"/>
      <c r="BJ8" s="71"/>
      <c r="BK8" s="71"/>
      <c r="BL8" s="71"/>
      <c r="BM8" s="71"/>
      <c r="BN8" s="71"/>
      <c r="BO8" s="71"/>
      <c r="BP8" s="71"/>
    </row>
    <row r="9" spans="1:68" x14ac:dyDescent="0.3">
      <c r="A9" s="1"/>
      <c r="B9" s="128" t="s">
        <v>47</v>
      </c>
      <c r="D9" s="67" t="s">
        <v>83</v>
      </c>
      <c r="F9" s="41"/>
      <c r="G9" s="41"/>
      <c r="H9" s="11"/>
      <c r="I9" s="31"/>
      <c r="J9" s="11"/>
      <c r="K9" s="11"/>
      <c r="L9" s="11"/>
      <c r="M9" s="11"/>
      <c r="N9" s="11"/>
      <c r="O9" s="11"/>
      <c r="Q9" s="1"/>
      <c r="AV9" s="82" t="s">
        <v>84</v>
      </c>
      <c r="AW9" s="92"/>
      <c r="AX9" s="86"/>
      <c r="AY9" s="71"/>
      <c r="AZ9" s="71"/>
      <c r="BA9" s="89"/>
      <c r="BB9" s="71"/>
      <c r="BC9" s="71"/>
      <c r="BD9" s="71"/>
      <c r="BE9" s="71"/>
      <c r="BF9" s="71"/>
      <c r="BG9" s="71"/>
      <c r="BH9" s="71"/>
      <c r="BI9" s="71"/>
      <c r="BJ9" s="71"/>
      <c r="BK9" s="71"/>
      <c r="BL9" s="71"/>
      <c r="BM9" s="71"/>
      <c r="BN9" s="71"/>
      <c r="BO9" s="71"/>
      <c r="BP9" s="71"/>
    </row>
    <row r="10" spans="1:68" x14ac:dyDescent="0.3">
      <c r="A10" s="1"/>
      <c r="B10" s="128" t="s">
        <v>47</v>
      </c>
      <c r="D10" s="65" t="s">
        <v>85</v>
      </c>
      <c r="F10" s="41"/>
      <c r="G10" s="41"/>
      <c r="H10" s="11"/>
      <c r="I10" s="31"/>
      <c r="J10" s="11"/>
      <c r="K10" s="11"/>
      <c r="L10" s="11"/>
      <c r="M10" s="11"/>
      <c r="N10" s="11"/>
      <c r="O10" s="11"/>
      <c r="AF10" s="83" t="s">
        <v>86</v>
      </c>
      <c r="AV10" s="82" t="s">
        <v>87</v>
      </c>
      <c r="AW10" s="92"/>
      <c r="AX10" s="86"/>
      <c r="AY10" s="71"/>
      <c r="AZ10" s="71"/>
      <c r="BA10" s="89"/>
      <c r="BB10" s="71"/>
      <c r="BC10" s="90"/>
      <c r="BD10" s="71"/>
      <c r="BE10" s="71"/>
      <c r="BF10" s="71"/>
      <c r="BG10" s="71"/>
      <c r="BH10" s="71"/>
      <c r="BI10" s="71"/>
      <c r="BJ10" s="71"/>
      <c r="BK10" s="71"/>
      <c r="BL10" s="71"/>
      <c r="BM10" s="71"/>
      <c r="BN10" s="71"/>
      <c r="BO10" s="71"/>
      <c r="BP10" s="71"/>
    </row>
    <row r="11" spans="1:68" ht="18" customHeight="1" x14ac:dyDescent="0.25">
      <c r="A11" s="1"/>
      <c r="B11" s="128" t="s">
        <v>47</v>
      </c>
      <c r="D11" s="65" t="s">
        <v>88</v>
      </c>
      <c r="F11" s="41"/>
      <c r="G11" s="41"/>
      <c r="H11" s="11"/>
      <c r="I11" s="31"/>
      <c r="J11" s="11"/>
      <c r="K11" s="11"/>
      <c r="L11" s="11"/>
      <c r="M11" s="11"/>
      <c r="N11" s="11"/>
      <c r="O11" s="11"/>
    </row>
    <row r="12" spans="1:68" ht="18" customHeight="1" x14ac:dyDescent="0.25">
      <c r="A12" s="1"/>
      <c r="B12" s="128" t="s">
        <v>47</v>
      </c>
      <c r="D12" s="65" t="s">
        <v>89</v>
      </c>
      <c r="F12" s="41"/>
      <c r="G12" s="41"/>
      <c r="H12" s="11"/>
      <c r="I12" s="31"/>
      <c r="J12" s="11"/>
      <c r="K12" s="11"/>
      <c r="L12" s="11"/>
      <c r="M12" s="11"/>
      <c r="N12" s="11"/>
      <c r="O12" s="11"/>
    </row>
    <row r="13" spans="1:68" ht="27" customHeight="1" x14ac:dyDescent="0.25">
      <c r="A13" s="1"/>
      <c r="B13" s="128" t="s">
        <v>47</v>
      </c>
      <c r="D13" s="65" t="s">
        <v>90</v>
      </c>
      <c r="F13" s="41"/>
      <c r="G13" s="41"/>
      <c r="H13" s="11"/>
      <c r="I13" s="31"/>
      <c r="J13" s="11"/>
      <c r="K13" s="11"/>
      <c r="L13" s="11"/>
      <c r="M13" s="11"/>
      <c r="N13" s="11"/>
      <c r="O13" s="11"/>
    </row>
    <row r="14" spans="1:68" x14ac:dyDescent="0.3">
      <c r="A14" s="1"/>
      <c r="B14" s="128" t="s">
        <v>47</v>
      </c>
      <c r="AA14" s="41"/>
      <c r="AB14" s="65"/>
      <c r="AC14" s="42"/>
      <c r="AE14" s="27"/>
    </row>
    <row r="15" spans="1:68" x14ac:dyDescent="0.3">
      <c r="B15" s="128" t="s">
        <v>47</v>
      </c>
      <c r="D15" s="44" t="str">
        <f xml:space="preserve"> "Basisinformatie " &amp; E3</f>
        <v xml:space="preserve">Basisinformatie </v>
      </c>
      <c r="E15" s="44"/>
      <c r="F15" s="66"/>
      <c r="G15" s="45" t="s">
        <v>91</v>
      </c>
      <c r="H15" s="18"/>
      <c r="I15" s="32" t="s">
        <v>46</v>
      </c>
      <c r="J15" s="18"/>
      <c r="K15" s="18"/>
      <c r="L15" s="18"/>
      <c r="M15" s="18"/>
      <c r="N15" s="18"/>
      <c r="O15" s="18"/>
      <c r="AA15" s="41"/>
      <c r="AB15" s="65"/>
      <c r="AC15" s="42"/>
      <c r="AE15" s="27"/>
    </row>
    <row r="16" spans="1:68" x14ac:dyDescent="0.3">
      <c r="B16" s="128" t="s">
        <v>47</v>
      </c>
      <c r="D16" s="43" t="s">
        <v>92</v>
      </c>
      <c r="E16" s="46"/>
      <c r="F16" s="46"/>
      <c r="G16" s="47"/>
      <c r="H16" s="19"/>
      <c r="I16" s="33"/>
      <c r="J16" s="19"/>
      <c r="K16" s="19"/>
      <c r="L16" s="19"/>
      <c r="M16" s="19"/>
      <c r="N16" s="19"/>
      <c r="O16" s="19"/>
      <c r="AA16" s="41"/>
      <c r="AB16" s="65"/>
      <c r="AC16" s="42"/>
      <c r="AE16" s="27"/>
    </row>
    <row r="17" spans="1:31" ht="34.799999999999997" x14ac:dyDescent="0.35">
      <c r="B17" s="128" t="s">
        <v>47</v>
      </c>
      <c r="D17" s="43" t="s">
        <v>93</v>
      </c>
      <c r="G17" s="48" t="s">
        <v>94</v>
      </c>
      <c r="I17" s="27" t="s">
        <v>95</v>
      </c>
      <c r="AA17" s="120"/>
      <c r="AB17" s="121"/>
      <c r="AC17" s="122"/>
      <c r="AD17" s="18"/>
      <c r="AE17" s="123"/>
    </row>
    <row r="18" spans="1:31" x14ac:dyDescent="0.3">
      <c r="B18" s="128" t="s">
        <v>47</v>
      </c>
      <c r="D18" s="43" t="s">
        <v>96</v>
      </c>
      <c r="F18" s="67"/>
      <c r="I18" s="27" t="s">
        <v>97</v>
      </c>
      <c r="AA18" s="41"/>
      <c r="AB18" s="41"/>
      <c r="AC18" s="41"/>
      <c r="AD18" s="11"/>
      <c r="AE18" s="31"/>
    </row>
    <row r="19" spans="1:31" ht="34.799999999999997" x14ac:dyDescent="0.35">
      <c r="B19" s="128" t="s">
        <v>47</v>
      </c>
      <c r="D19" s="43" t="s">
        <v>98</v>
      </c>
      <c r="G19" s="48" t="s">
        <v>99</v>
      </c>
      <c r="I19" s="27" t="s">
        <v>100</v>
      </c>
      <c r="AA19" s="41"/>
      <c r="AB19" s="41"/>
      <c r="AC19" s="41"/>
      <c r="AD19" s="11"/>
      <c r="AE19" s="31"/>
    </row>
    <row r="20" spans="1:31" ht="17.399999999999999" x14ac:dyDescent="0.35">
      <c r="B20" s="128" t="s">
        <v>47</v>
      </c>
      <c r="D20" s="49"/>
      <c r="G20" s="48"/>
      <c r="AA20" s="41"/>
      <c r="AB20" s="41"/>
      <c r="AC20" s="41"/>
      <c r="AD20" s="11"/>
      <c r="AE20" s="31"/>
    </row>
    <row r="21" spans="1:31" x14ac:dyDescent="0.25">
      <c r="B21" s="128" t="s">
        <v>47</v>
      </c>
      <c r="D21" s="130" t="s">
        <v>101</v>
      </c>
      <c r="E21" s="127"/>
      <c r="F21" s="127"/>
      <c r="G21" s="127"/>
      <c r="H21" s="10"/>
      <c r="I21" s="31"/>
      <c r="J21" s="10"/>
      <c r="K21" s="10"/>
      <c r="L21" s="10"/>
      <c r="M21" s="10"/>
      <c r="N21" s="10"/>
      <c r="O21" s="10"/>
      <c r="AA21" s="41"/>
      <c r="AB21" s="41"/>
      <c r="AC21" s="41"/>
      <c r="AD21" s="11"/>
      <c r="AE21" s="31"/>
    </row>
    <row r="22" spans="1:31" x14ac:dyDescent="0.25">
      <c r="A22" s="1"/>
      <c r="B22" s="128" t="s">
        <v>47</v>
      </c>
      <c r="D22" s="65" t="s">
        <v>102</v>
      </c>
      <c r="E22" s="127"/>
      <c r="F22" s="127"/>
      <c r="G22" s="127"/>
      <c r="H22" s="10"/>
      <c r="I22" s="31"/>
      <c r="J22" s="10"/>
      <c r="K22" s="10"/>
      <c r="L22" s="10"/>
      <c r="M22" s="10"/>
      <c r="N22" s="10"/>
      <c r="O22" s="10"/>
      <c r="AA22" s="41"/>
      <c r="AC22" s="41"/>
      <c r="AD22" s="11"/>
      <c r="AE22" s="31"/>
    </row>
    <row r="23" spans="1:31" x14ac:dyDescent="0.3">
      <c r="A23" s="1"/>
      <c r="B23" s="128" t="s">
        <v>47</v>
      </c>
      <c r="D23" s="130" t="s">
        <v>103</v>
      </c>
      <c r="E23" s="49"/>
      <c r="AA23" s="41"/>
      <c r="AC23" s="41"/>
      <c r="AD23" s="11"/>
      <c r="AE23" s="31"/>
    </row>
    <row r="24" spans="1:31" x14ac:dyDescent="0.3">
      <c r="A24" s="1"/>
      <c r="B24" s="128" t="s">
        <v>47</v>
      </c>
      <c r="D24" s="130" t="s">
        <v>104</v>
      </c>
      <c r="E24" s="49"/>
      <c r="AA24" s="41"/>
      <c r="AC24" s="41"/>
      <c r="AD24" s="11"/>
      <c r="AE24" s="31"/>
    </row>
    <row r="25" spans="1:31" x14ac:dyDescent="0.3">
      <c r="A25" s="1"/>
      <c r="B25" s="128" t="s">
        <v>47</v>
      </c>
      <c r="D25" s="130"/>
      <c r="E25" s="49"/>
      <c r="AA25" s="41"/>
      <c r="AC25" s="41"/>
      <c r="AD25" s="11"/>
      <c r="AE25" s="31"/>
    </row>
    <row r="26" spans="1:31" x14ac:dyDescent="0.3">
      <c r="B26" s="128" t="s">
        <v>47</v>
      </c>
      <c r="D26" s="44" t="s">
        <v>105</v>
      </c>
      <c r="E26" s="44"/>
      <c r="F26" s="66"/>
      <c r="G26" s="45" t="s">
        <v>91</v>
      </c>
      <c r="H26" s="18"/>
      <c r="I26" s="30"/>
      <c r="J26" s="18"/>
      <c r="K26" s="18"/>
      <c r="L26" s="18"/>
      <c r="M26" s="18"/>
      <c r="N26" s="18"/>
      <c r="O26" s="18"/>
      <c r="AA26" s="41"/>
      <c r="AB26" s="41"/>
      <c r="AC26" s="41"/>
      <c r="AD26" s="11"/>
      <c r="AE26" s="31"/>
    </row>
    <row r="27" spans="1:31" x14ac:dyDescent="0.3">
      <c r="B27" s="128" t="s">
        <v>47</v>
      </c>
      <c r="D27" s="50" t="s">
        <v>106</v>
      </c>
      <c r="E27" s="50"/>
      <c r="F27" s="68"/>
      <c r="G27" s="51"/>
      <c r="H27" s="20"/>
      <c r="I27" s="34" t="s">
        <v>46</v>
      </c>
      <c r="J27" s="20"/>
      <c r="K27" s="20"/>
      <c r="L27" s="20"/>
      <c r="M27" s="20"/>
      <c r="N27" s="20"/>
      <c r="O27" s="20"/>
      <c r="AA27" s="41"/>
      <c r="AB27" s="65"/>
      <c r="AC27" s="42"/>
      <c r="AE27" s="27"/>
    </row>
    <row r="28" spans="1:31" ht="33.6" x14ac:dyDescent="0.3">
      <c r="B28" s="128" t="s">
        <v>47</v>
      </c>
      <c r="D28" s="43" t="s">
        <v>107</v>
      </c>
      <c r="E28" s="52"/>
      <c r="F28" s="65" t="s">
        <v>29</v>
      </c>
      <c r="G28" s="42" t="s">
        <v>108</v>
      </c>
      <c r="I28" s="27" t="s">
        <v>109</v>
      </c>
      <c r="AA28" s="120"/>
      <c r="AB28" s="121"/>
      <c r="AC28" s="122"/>
      <c r="AD28" s="18"/>
      <c r="AE28" s="126"/>
    </row>
    <row r="29" spans="1:31" ht="34.799999999999997" x14ac:dyDescent="0.35">
      <c r="B29" s="128" t="s">
        <v>47</v>
      </c>
      <c r="D29" s="43" t="s">
        <v>110</v>
      </c>
      <c r="E29" s="52"/>
      <c r="F29" s="65" t="s">
        <v>29</v>
      </c>
      <c r="G29" s="48" t="s">
        <v>111</v>
      </c>
      <c r="K29" s="23"/>
      <c r="AA29" s="46"/>
      <c r="AB29" s="46"/>
      <c r="AC29" s="47"/>
      <c r="AE29" s="33"/>
    </row>
    <row r="30" spans="1:31" ht="17.399999999999999" x14ac:dyDescent="0.35">
      <c r="B30" s="128" t="s">
        <v>47</v>
      </c>
      <c r="D30" s="43" t="s">
        <v>112</v>
      </c>
      <c r="E30" s="52"/>
      <c r="F30" s="69"/>
      <c r="AA30" s="41"/>
      <c r="AB30" s="65"/>
      <c r="AC30" s="48"/>
      <c r="AE30" s="27"/>
    </row>
    <row r="31" spans="1:31" ht="17.399999999999999" x14ac:dyDescent="0.3">
      <c r="B31" s="128" t="s">
        <v>47</v>
      </c>
      <c r="D31" s="53" t="s">
        <v>113</v>
      </c>
      <c r="E31" s="52"/>
      <c r="F31" s="69"/>
      <c r="AA31" s="41"/>
      <c r="AB31" s="67"/>
      <c r="AC31" s="42"/>
      <c r="AE31" s="27"/>
    </row>
    <row r="32" spans="1:31" ht="17.399999999999999" x14ac:dyDescent="0.35">
      <c r="B32" s="128" t="s">
        <v>47</v>
      </c>
      <c r="D32" s="43"/>
      <c r="E32" s="52"/>
      <c r="AA32" s="41"/>
      <c r="AB32" s="65"/>
      <c r="AC32" s="48"/>
      <c r="AE32" s="27"/>
    </row>
    <row r="33" spans="2:31" ht="17.399999999999999" x14ac:dyDescent="0.35">
      <c r="B33" s="128" t="s">
        <v>47</v>
      </c>
      <c r="D33" s="50" t="s">
        <v>114</v>
      </c>
      <c r="E33" s="54"/>
      <c r="F33" s="68"/>
      <c r="G33" s="51"/>
      <c r="H33" s="20"/>
      <c r="I33" s="34" t="s">
        <v>46</v>
      </c>
      <c r="J33" s="20"/>
      <c r="K33" s="20"/>
      <c r="L33" s="20"/>
      <c r="M33" s="20"/>
      <c r="N33" s="20"/>
      <c r="O33" s="20"/>
      <c r="AA33" s="41"/>
      <c r="AB33" s="65"/>
      <c r="AC33" s="48"/>
      <c r="AE33" s="27"/>
    </row>
    <row r="34" spans="2:31" ht="33.6" x14ac:dyDescent="0.3">
      <c r="B34" s="128" t="s">
        <v>47</v>
      </c>
      <c r="D34" s="43" t="s">
        <v>115</v>
      </c>
      <c r="E34" s="55"/>
      <c r="F34" s="65" t="s">
        <v>29</v>
      </c>
      <c r="G34" s="42" t="s">
        <v>116</v>
      </c>
      <c r="I34" s="27" t="s">
        <v>117</v>
      </c>
      <c r="AA34" s="127"/>
      <c r="AB34" s="127"/>
      <c r="AC34" s="127"/>
      <c r="AD34" s="10"/>
      <c r="AE34" s="31"/>
    </row>
    <row r="35" spans="2:31" x14ac:dyDescent="0.3">
      <c r="B35" s="128" t="s">
        <v>47</v>
      </c>
      <c r="D35" s="43" t="s">
        <v>113</v>
      </c>
      <c r="E35" s="56"/>
      <c r="AA35" s="127"/>
      <c r="AB35" s="127"/>
      <c r="AC35" s="127"/>
      <c r="AD35" s="10"/>
      <c r="AE35" s="31"/>
    </row>
    <row r="36" spans="2:31" x14ac:dyDescent="0.3">
      <c r="B36" s="128" t="s">
        <v>47</v>
      </c>
      <c r="D36" s="43" t="s">
        <v>118</v>
      </c>
      <c r="E36" s="56"/>
      <c r="AA36" s="49"/>
      <c r="AB36" s="65"/>
      <c r="AC36" s="42"/>
      <c r="AE36" s="27"/>
    </row>
    <row r="37" spans="2:31" x14ac:dyDescent="0.3">
      <c r="B37" s="128" t="s">
        <v>47</v>
      </c>
      <c r="AA37" s="120"/>
      <c r="AB37" s="121"/>
      <c r="AC37" s="122"/>
      <c r="AD37" s="18"/>
      <c r="AE37" s="123"/>
    </row>
    <row r="38" spans="2:31" x14ac:dyDescent="0.3">
      <c r="B38" s="128" t="s">
        <v>47</v>
      </c>
      <c r="D38" s="50" t="s">
        <v>119</v>
      </c>
      <c r="E38" s="50"/>
      <c r="F38" s="68"/>
      <c r="G38" s="51"/>
      <c r="H38" s="20"/>
      <c r="I38" s="34" t="s">
        <v>46</v>
      </c>
      <c r="J38" s="20"/>
      <c r="K38" s="20"/>
      <c r="L38" s="20"/>
      <c r="M38" s="20"/>
      <c r="N38" s="20"/>
      <c r="O38" s="20"/>
      <c r="AA38" s="124"/>
      <c r="AB38" s="125"/>
      <c r="AC38" s="118"/>
      <c r="AD38" s="20"/>
      <c r="AE38" s="123"/>
    </row>
    <row r="39" spans="2:31" ht="52.2" x14ac:dyDescent="0.35">
      <c r="B39" s="128" t="s">
        <v>47</v>
      </c>
      <c r="D39" s="43" t="s">
        <v>120</v>
      </c>
      <c r="E39" s="57"/>
      <c r="G39" s="48" t="s">
        <v>121</v>
      </c>
      <c r="I39" s="27" t="s">
        <v>122</v>
      </c>
      <c r="AA39" s="52"/>
      <c r="AB39" s="65"/>
      <c r="AC39" s="42"/>
      <c r="AE39" s="27"/>
    </row>
    <row r="40" spans="2:31" ht="52.2" x14ac:dyDescent="0.35">
      <c r="B40" s="128" t="s">
        <v>47</v>
      </c>
      <c r="D40" s="43" t="s">
        <v>123</v>
      </c>
      <c r="E40" s="57"/>
      <c r="G40" s="48" t="s">
        <v>124</v>
      </c>
      <c r="I40" s="27" t="s">
        <v>122</v>
      </c>
      <c r="AA40" s="52"/>
      <c r="AB40" s="65"/>
      <c r="AC40" s="48"/>
      <c r="AE40" s="27"/>
    </row>
    <row r="41" spans="2:31" ht="17.399999999999999" x14ac:dyDescent="0.35">
      <c r="B41" s="128" t="s">
        <v>47</v>
      </c>
      <c r="D41" s="43" t="s">
        <v>125</v>
      </c>
      <c r="E41" s="58"/>
      <c r="G41" s="48" t="s">
        <v>126</v>
      </c>
      <c r="H41" s="25"/>
      <c r="AA41" s="52"/>
      <c r="AB41" s="69"/>
      <c r="AC41" s="42"/>
      <c r="AE41" s="27"/>
    </row>
    <row r="42" spans="2:31" ht="17.399999999999999" x14ac:dyDescent="0.3">
      <c r="B42" s="128" t="s">
        <v>47</v>
      </c>
      <c r="D42" s="43" t="s">
        <v>127</v>
      </c>
      <c r="E42" s="58"/>
      <c r="G42" s="59"/>
      <c r="AA42" s="52"/>
      <c r="AB42" s="69"/>
      <c r="AC42" s="42"/>
      <c r="AE42" s="27"/>
    </row>
    <row r="43" spans="2:31" x14ac:dyDescent="0.3">
      <c r="B43" s="128" t="s">
        <v>47</v>
      </c>
      <c r="D43" s="43" t="s">
        <v>128</v>
      </c>
      <c r="E43" s="58"/>
      <c r="G43" s="59"/>
      <c r="AA43" s="52"/>
      <c r="AB43" s="65"/>
      <c r="AC43" s="42"/>
      <c r="AE43" s="27"/>
    </row>
    <row r="44" spans="2:31" x14ac:dyDescent="0.3">
      <c r="B44" s="128" t="s">
        <v>47</v>
      </c>
      <c r="E44" s="58"/>
      <c r="G44" s="59"/>
      <c r="AA44" s="54"/>
      <c r="AB44" s="68"/>
      <c r="AC44" s="51"/>
      <c r="AD44" s="20"/>
      <c r="AE44" s="34"/>
    </row>
    <row r="45" spans="2:31" x14ac:dyDescent="0.3">
      <c r="B45" s="128" t="s">
        <v>47</v>
      </c>
      <c r="D45" s="44" t="s">
        <v>129</v>
      </c>
      <c r="E45" s="44"/>
      <c r="F45" s="66"/>
      <c r="G45" s="45" t="s">
        <v>91</v>
      </c>
      <c r="H45" s="18"/>
      <c r="I45" s="35"/>
      <c r="J45" s="18"/>
      <c r="K45" s="18"/>
      <c r="L45" s="18"/>
      <c r="M45" s="18"/>
      <c r="N45" s="18"/>
      <c r="O45" s="18"/>
      <c r="AA45" s="55"/>
      <c r="AB45" s="65"/>
      <c r="AC45" s="42"/>
      <c r="AE45" s="27"/>
    </row>
    <row r="46" spans="2:31" x14ac:dyDescent="0.3">
      <c r="B46" s="128" t="s">
        <v>47</v>
      </c>
      <c r="D46" s="50" t="s">
        <v>130</v>
      </c>
      <c r="E46" s="50"/>
      <c r="F46" s="68"/>
      <c r="G46" s="51"/>
      <c r="H46" s="20"/>
      <c r="I46" s="34"/>
      <c r="J46" s="20"/>
      <c r="K46" s="20"/>
      <c r="L46" s="20"/>
      <c r="M46" s="20"/>
      <c r="N46" s="20"/>
      <c r="O46" s="20"/>
      <c r="AA46" s="56"/>
      <c r="AB46" s="65"/>
      <c r="AC46" s="42"/>
      <c r="AE46" s="27"/>
    </row>
    <row r="47" spans="2:31" ht="34.799999999999997" x14ac:dyDescent="0.35">
      <c r="B47" s="128" t="s">
        <v>47</v>
      </c>
      <c r="D47" s="43" t="s">
        <v>131</v>
      </c>
      <c r="G47" s="48" t="s">
        <v>132</v>
      </c>
      <c r="H47" s="25"/>
      <c r="I47" s="27" t="s">
        <v>133</v>
      </c>
      <c r="N47" s="2"/>
      <c r="AA47" s="56"/>
      <c r="AB47" s="65"/>
      <c r="AC47" s="42"/>
      <c r="AE47" s="27"/>
    </row>
    <row r="48" spans="2:31" ht="52.2" x14ac:dyDescent="0.35">
      <c r="B48" s="128" t="s">
        <v>47</v>
      </c>
      <c r="D48" s="43" t="s">
        <v>134</v>
      </c>
      <c r="G48" s="48" t="s">
        <v>135</v>
      </c>
      <c r="H48" s="25"/>
      <c r="I48" s="27" t="s">
        <v>136</v>
      </c>
      <c r="N48" s="2"/>
      <c r="AB48" s="65"/>
      <c r="AC48" s="42"/>
      <c r="AE48" s="27"/>
    </row>
    <row r="49" spans="2:31" ht="34.799999999999997" x14ac:dyDescent="0.35">
      <c r="B49" s="128" t="s">
        <v>47</v>
      </c>
      <c r="D49" s="43" t="s">
        <v>137</v>
      </c>
      <c r="E49" s="52"/>
      <c r="F49" s="65" t="s">
        <v>138</v>
      </c>
      <c r="G49" s="48" t="s">
        <v>139</v>
      </c>
      <c r="I49" s="36" t="s">
        <v>140</v>
      </c>
      <c r="N49" s="21"/>
      <c r="AA49" s="50"/>
      <c r="AB49" s="68"/>
      <c r="AC49" s="51"/>
      <c r="AD49" s="20"/>
      <c r="AE49" s="34"/>
    </row>
    <row r="50" spans="2:31" ht="34.799999999999997" x14ac:dyDescent="0.35">
      <c r="B50" s="128" t="s">
        <v>47</v>
      </c>
      <c r="D50" s="43" t="s">
        <v>141</v>
      </c>
      <c r="E50" s="52"/>
      <c r="F50" s="65" t="s">
        <v>138</v>
      </c>
      <c r="G50" s="48" t="s">
        <v>142</v>
      </c>
      <c r="H50" s="25"/>
      <c r="I50" s="36" t="s">
        <v>140</v>
      </c>
      <c r="N50" s="21"/>
      <c r="AA50" s="57"/>
      <c r="AB50" s="65"/>
      <c r="AC50" s="48"/>
      <c r="AE50" s="27"/>
    </row>
    <row r="51" spans="2:31" ht="34.799999999999997" x14ac:dyDescent="0.35">
      <c r="B51" s="128" t="s">
        <v>47</v>
      </c>
      <c r="D51" s="43" t="s">
        <v>143</v>
      </c>
      <c r="F51" s="65" t="s">
        <v>138</v>
      </c>
      <c r="G51" s="48" t="s">
        <v>144</v>
      </c>
      <c r="H51" s="25"/>
      <c r="I51" s="36" t="s">
        <v>140</v>
      </c>
      <c r="N51" s="21"/>
      <c r="AA51" s="57"/>
      <c r="AB51" s="65"/>
      <c r="AC51" s="48"/>
      <c r="AE51" s="27"/>
    </row>
    <row r="52" spans="2:31" ht="17.399999999999999" x14ac:dyDescent="0.35">
      <c r="B52" s="128" t="s">
        <v>47</v>
      </c>
      <c r="H52" s="25"/>
      <c r="AA52" s="58"/>
      <c r="AB52" s="65"/>
      <c r="AC52" s="48"/>
      <c r="AD52" s="25"/>
      <c r="AE52" s="27"/>
    </row>
    <row r="53" spans="2:31" x14ac:dyDescent="0.3">
      <c r="B53" s="128" t="s">
        <v>47</v>
      </c>
      <c r="D53" s="44" t="s">
        <v>145</v>
      </c>
      <c r="E53" s="44"/>
      <c r="F53" s="66"/>
      <c r="G53" s="45" t="s">
        <v>91</v>
      </c>
      <c r="H53" s="37"/>
      <c r="I53" s="30"/>
      <c r="J53" s="18"/>
      <c r="K53" s="18"/>
      <c r="L53" s="18"/>
      <c r="M53" s="18"/>
      <c r="N53" s="18"/>
      <c r="O53" s="18"/>
      <c r="AA53" s="58"/>
      <c r="AB53" s="65"/>
      <c r="AC53" s="59"/>
      <c r="AE53" s="27"/>
    </row>
    <row r="54" spans="2:31" ht="34.799999999999997" x14ac:dyDescent="0.35">
      <c r="B54" s="128" t="s">
        <v>47</v>
      </c>
      <c r="D54" s="43" t="s">
        <v>146</v>
      </c>
      <c r="F54" s="65" t="s">
        <v>30</v>
      </c>
      <c r="G54" s="48" t="s">
        <v>147</v>
      </c>
      <c r="I54" s="27" t="s">
        <v>148</v>
      </c>
      <c r="AA54" s="58"/>
      <c r="AB54" s="65"/>
      <c r="AC54" s="59"/>
      <c r="AE54" s="27"/>
    </row>
    <row r="55" spans="2:31" ht="17.399999999999999" x14ac:dyDescent="0.3">
      <c r="B55" s="128" t="s">
        <v>47</v>
      </c>
      <c r="D55" s="43" t="s">
        <v>149</v>
      </c>
      <c r="E55" s="161"/>
      <c r="F55" s="153" t="s">
        <v>150</v>
      </c>
      <c r="G55" s="150" t="s">
        <v>151</v>
      </c>
      <c r="AA55" s="58"/>
      <c r="AB55" s="65"/>
      <c r="AC55" s="59"/>
      <c r="AE55" s="27"/>
    </row>
    <row r="56" spans="2:31" x14ac:dyDescent="0.3">
      <c r="B56" s="128" t="s">
        <v>47</v>
      </c>
      <c r="D56" s="43" t="s">
        <v>152</v>
      </c>
      <c r="H56" s="25"/>
      <c r="I56" s="38"/>
      <c r="AA56" s="44"/>
      <c r="AB56" s="65"/>
      <c r="AC56" s="59"/>
      <c r="AE56" s="27"/>
    </row>
    <row r="57" spans="2:31" x14ac:dyDescent="0.3">
      <c r="B57" s="128" t="s">
        <v>47</v>
      </c>
      <c r="D57" s="60" t="s">
        <v>153</v>
      </c>
      <c r="E57" s="61"/>
      <c r="F57" s="70"/>
      <c r="G57" s="51"/>
      <c r="I57" s="39"/>
      <c r="AB57" s="66"/>
      <c r="AC57" s="45"/>
      <c r="AD57" s="18"/>
      <c r="AE57" s="35"/>
    </row>
    <row r="58" spans="2:31" ht="17.399999999999999" x14ac:dyDescent="0.35">
      <c r="B58" s="128" t="s">
        <v>47</v>
      </c>
      <c r="D58" s="62" t="s">
        <v>154</v>
      </c>
      <c r="F58" s="65" t="s">
        <v>155</v>
      </c>
      <c r="G58" s="48" t="s">
        <v>156</v>
      </c>
      <c r="I58" s="36" t="s">
        <v>157</v>
      </c>
      <c r="J58" s="24"/>
      <c r="O58" s="22"/>
      <c r="AA58" s="50"/>
      <c r="AB58" s="68"/>
      <c r="AC58" s="51"/>
      <c r="AD58" s="20"/>
      <c r="AE58" s="34"/>
    </row>
    <row r="59" spans="2:31" ht="17.399999999999999" x14ac:dyDescent="0.35">
      <c r="B59" s="128" t="s">
        <v>47</v>
      </c>
      <c r="D59" s="62" t="s">
        <v>158</v>
      </c>
      <c r="F59" s="65" t="s">
        <v>155</v>
      </c>
      <c r="G59" s="48" t="s">
        <v>156</v>
      </c>
      <c r="I59" s="36" t="s">
        <v>157</v>
      </c>
      <c r="J59" s="24"/>
      <c r="O59" s="22"/>
      <c r="AA59" s="41"/>
      <c r="AB59" s="65"/>
      <c r="AC59" s="48"/>
      <c r="AD59" s="25"/>
      <c r="AE59" s="27"/>
    </row>
    <row r="60" spans="2:31" ht="17.399999999999999" x14ac:dyDescent="0.35">
      <c r="B60" s="128" t="s">
        <v>47</v>
      </c>
      <c r="D60" s="62" t="s">
        <v>159</v>
      </c>
      <c r="F60" s="65" t="s">
        <v>160</v>
      </c>
      <c r="G60" s="48" t="s">
        <v>156</v>
      </c>
      <c r="I60" s="36" t="s">
        <v>157</v>
      </c>
      <c r="J60" s="24"/>
      <c r="AA60" s="41"/>
      <c r="AB60" s="65"/>
      <c r="AC60" s="48"/>
      <c r="AD60" s="25"/>
      <c r="AE60" s="27"/>
    </row>
    <row r="61" spans="2:31" ht="17.399999999999999" x14ac:dyDescent="0.35">
      <c r="B61" s="128" t="s">
        <v>47</v>
      </c>
      <c r="I61" s="36"/>
      <c r="J61" s="24"/>
      <c r="AA61" s="52"/>
      <c r="AB61" s="65"/>
      <c r="AC61" s="48"/>
      <c r="AE61" s="36"/>
    </row>
    <row r="62" spans="2:31" ht="17.399999999999999" x14ac:dyDescent="0.35">
      <c r="B62" s="128" t="s">
        <v>47</v>
      </c>
      <c r="D62" s="44" t="s">
        <v>161</v>
      </c>
      <c r="E62" s="44"/>
      <c r="F62" s="66"/>
      <c r="G62" s="45" t="s">
        <v>91</v>
      </c>
      <c r="H62" s="18"/>
      <c r="I62" s="30"/>
      <c r="J62" s="18"/>
      <c r="K62" s="18"/>
      <c r="L62" s="18"/>
      <c r="M62" s="18"/>
      <c r="N62" s="18"/>
      <c r="O62" s="18"/>
      <c r="AA62" s="52"/>
      <c r="AB62" s="65"/>
      <c r="AC62" s="48"/>
      <c r="AD62" s="25"/>
      <c r="AE62" s="36"/>
    </row>
    <row r="63" spans="2:31" ht="17.399999999999999" x14ac:dyDescent="0.35">
      <c r="B63" s="128" t="s">
        <v>47</v>
      </c>
      <c r="D63" s="43" t="s">
        <v>162</v>
      </c>
      <c r="E63" s="52"/>
      <c r="F63" s="65" t="s">
        <v>150</v>
      </c>
      <c r="G63" s="48" t="s">
        <v>126</v>
      </c>
      <c r="H63" s="25"/>
      <c r="I63" s="36" t="s">
        <v>140</v>
      </c>
      <c r="Q63" s="3"/>
      <c r="AA63" s="41"/>
      <c r="AB63" s="65"/>
      <c r="AC63" s="48"/>
      <c r="AD63" s="25"/>
      <c r="AE63" s="36"/>
    </row>
    <row r="64" spans="2:31" ht="17.399999999999999" x14ac:dyDescent="0.35">
      <c r="B64" s="128" t="s">
        <v>47</v>
      </c>
      <c r="D64" s="43" t="s">
        <v>163</v>
      </c>
      <c r="E64" s="52"/>
      <c r="F64" s="65" t="s">
        <v>150</v>
      </c>
      <c r="G64" s="48" t="s">
        <v>126</v>
      </c>
      <c r="I64" s="36" t="s">
        <v>140</v>
      </c>
      <c r="Q64" s="2"/>
      <c r="AA64" s="41"/>
      <c r="AB64" s="65"/>
      <c r="AC64" s="42"/>
      <c r="AD64" s="25"/>
      <c r="AE64" s="27"/>
    </row>
    <row r="65" spans="2:31" ht="17.399999999999999" x14ac:dyDescent="0.35">
      <c r="B65" s="128" t="s">
        <v>47</v>
      </c>
      <c r="D65" s="43" t="s">
        <v>164</v>
      </c>
      <c r="E65" s="52"/>
      <c r="F65" s="65" t="s">
        <v>25</v>
      </c>
      <c r="G65" s="48" t="s">
        <v>126</v>
      </c>
      <c r="I65" s="36" t="s">
        <v>140</v>
      </c>
      <c r="Q65" s="2"/>
      <c r="AA65" s="44"/>
      <c r="AB65" s="66"/>
      <c r="AC65" s="45"/>
      <c r="AD65" s="37"/>
      <c r="AE65" s="30"/>
    </row>
    <row r="66" spans="2:31" ht="17.399999999999999" x14ac:dyDescent="0.35">
      <c r="B66" s="128" t="s">
        <v>47</v>
      </c>
      <c r="D66" s="43" t="s">
        <v>165</v>
      </c>
      <c r="E66" s="63"/>
      <c r="G66" s="48" t="s">
        <v>126</v>
      </c>
      <c r="H66" s="25"/>
      <c r="I66" s="40" t="s">
        <v>166</v>
      </c>
      <c r="Q66" s="2"/>
      <c r="AA66" s="41"/>
      <c r="AB66" s="65"/>
      <c r="AC66" s="48"/>
      <c r="AE66" s="27"/>
    </row>
    <row r="67" spans="2:31" x14ac:dyDescent="0.3">
      <c r="B67" s="128" t="s">
        <v>47</v>
      </c>
      <c r="D67" s="43" t="s">
        <v>167</v>
      </c>
      <c r="E67" s="52"/>
      <c r="H67" s="25"/>
      <c r="I67" s="40"/>
      <c r="Q67" s="2"/>
      <c r="AA67" s="41"/>
      <c r="AB67" s="65"/>
      <c r="AC67" s="42"/>
      <c r="AD67" s="25"/>
      <c r="AE67" s="38"/>
    </row>
    <row r="68" spans="2:31" ht="34.799999999999997" x14ac:dyDescent="0.35">
      <c r="B68" s="128" t="s">
        <v>47</v>
      </c>
      <c r="D68" s="64" t="s">
        <v>168</v>
      </c>
      <c r="E68" s="52"/>
      <c r="F68" s="65" t="s">
        <v>169</v>
      </c>
      <c r="G68" s="48" t="s">
        <v>170</v>
      </c>
      <c r="H68" s="25"/>
      <c r="I68" s="36" t="s">
        <v>140</v>
      </c>
      <c r="Q68" s="2"/>
      <c r="AA68" s="41"/>
      <c r="AB68" s="65"/>
      <c r="AC68" s="118"/>
      <c r="AE68" s="27"/>
    </row>
    <row r="69" spans="2:31" ht="52.2" x14ac:dyDescent="0.35">
      <c r="B69" s="128" t="s">
        <v>47</v>
      </c>
      <c r="D69" s="43" t="s">
        <v>171</v>
      </c>
      <c r="E69" s="52"/>
      <c r="G69" s="48" t="s">
        <v>172</v>
      </c>
      <c r="H69" s="25"/>
      <c r="I69" s="36" t="s">
        <v>140</v>
      </c>
      <c r="K69" s="2"/>
      <c r="AA69" s="41"/>
      <c r="AB69" s="65"/>
      <c r="AC69" s="48"/>
      <c r="AE69" s="119"/>
    </row>
    <row r="70" spans="2:31" ht="17.399999999999999" x14ac:dyDescent="0.35">
      <c r="B70" s="128" t="s">
        <v>47</v>
      </c>
      <c r="D70" s="43" t="s">
        <v>53</v>
      </c>
      <c r="E70" s="41" t="str">
        <f>E4</f>
        <v>December 2024 - December 2025</v>
      </c>
      <c r="AA70" s="41"/>
      <c r="AB70" s="65"/>
      <c r="AC70" s="48"/>
      <c r="AE70" s="119"/>
    </row>
    <row r="71" spans="2:31" ht="17.399999999999999" x14ac:dyDescent="0.35">
      <c r="B71" s="128" t="s">
        <v>47</v>
      </c>
      <c r="D71" s="43"/>
      <c r="E71" s="43"/>
      <c r="I71" s="27" t="s">
        <v>173</v>
      </c>
      <c r="AA71" s="41"/>
      <c r="AB71" s="65"/>
      <c r="AC71" s="48"/>
      <c r="AE71" s="119"/>
    </row>
    <row r="72" spans="2:31" x14ac:dyDescent="0.3">
      <c r="B72" s="128" t="s">
        <v>47</v>
      </c>
    </row>
    <row r="73" spans="2:31" x14ac:dyDescent="0.3">
      <c r="B73" s="128" t="s">
        <v>47</v>
      </c>
    </row>
    <row r="74" spans="2:31" x14ac:dyDescent="0.3">
      <c r="B74" s="128" t="s">
        <v>47</v>
      </c>
    </row>
    <row r="75" spans="2:31" x14ac:dyDescent="0.3">
      <c r="B75" s="128" t="s">
        <v>47</v>
      </c>
    </row>
    <row r="76" spans="2:31" x14ac:dyDescent="0.3">
      <c r="B76" s="128" t="s">
        <v>47</v>
      </c>
    </row>
    <row r="77" spans="2:31" x14ac:dyDescent="0.3">
      <c r="B77" s="128" t="s">
        <v>47</v>
      </c>
    </row>
    <row r="78" spans="2:31" x14ac:dyDescent="0.3">
      <c r="B78" s="128" t="s">
        <v>47</v>
      </c>
    </row>
    <row r="79" spans="2:31" x14ac:dyDescent="0.3">
      <c r="B79" s="128" t="s">
        <v>47</v>
      </c>
    </row>
    <row r="80" spans="2:31" x14ac:dyDescent="0.3">
      <c r="B80" s="128" t="s">
        <v>47</v>
      </c>
    </row>
    <row r="81" spans="2:2" x14ac:dyDescent="0.3">
      <c r="B81" s="128" t="s">
        <v>47</v>
      </c>
    </row>
    <row r="82" spans="2:2" x14ac:dyDescent="0.3">
      <c r="B82" s="128" t="s">
        <v>47</v>
      </c>
    </row>
    <row r="83" spans="2:2" x14ac:dyDescent="0.3">
      <c r="B83" s="128" t="s">
        <v>47</v>
      </c>
    </row>
  </sheetData>
  <autoFilter ref="B3:G70" xr:uid="{9F56DAE1-F74E-4EB0-9AD7-0C0994EFD48B}"/>
  <mergeCells count="6">
    <mergeCell ref="AB7:AC7"/>
    <mergeCell ref="AB3:AC4"/>
    <mergeCell ref="AD3:AF3"/>
    <mergeCell ref="AG3:AR3"/>
    <mergeCell ref="AB5:AC5"/>
    <mergeCell ref="AB6:AC6"/>
  </mergeCells>
  <dataValidations count="5">
    <dataValidation type="list" allowBlank="1" showInputMessage="1" showErrorMessage="1" sqref="B3:B83" xr:uid="{72479656-B424-4E0C-843A-4CBD5650A39D}">
      <formula1>$X$3:$X$4</formula1>
    </dataValidation>
    <dataValidation type="list" allowBlank="1" showInputMessage="1" showErrorMessage="1" sqref="E42" xr:uid="{749D202B-3795-4B15-A604-D4E7D4ABA291}">
      <formula1>"Investeringsuitstel, Markttest"</formula1>
    </dataValidation>
    <dataValidation type="list" allowBlank="1" showInputMessage="1" showErrorMessage="1" sqref="E43" xr:uid="{033CE275-6C23-402F-B4A5-C595F5917420}">
      <formula1>"Netto afname reductie, Netto injectie verhoging"</formula1>
    </dataValidation>
    <dataValidation type="list" allowBlank="1" showInputMessage="1" showErrorMessage="1" sqref="E41" xr:uid="{173FAF6E-7289-4C98-B004-AE02468AB34D}">
      <formula1>"EV, laadpalen, industrie, Warmtepomp, WKK, Zonnepanelen, Wind"</formula1>
    </dataValidation>
    <dataValidation type="list" allowBlank="1" showInputMessage="1" showErrorMessage="1" sqref="E3" xr:uid="{0ADA8EE6-BC86-46C7-A8F7-DDB183B8332C}">
      <formula1>"Damplein, Muizen, Aalst Noord, Bornem, Wezembeek, Gent st-kruiswinkel, Gistel, Koekelare, Jabbeke, Stene, Grimbergen, Wondelgem"</formula1>
    </dataValidation>
  </dataValidations>
  <hyperlinks>
    <hyperlink ref="R3" r:id="rId1" display="../../../../../../../:w:/s/PRJ00108/ESuaNVfwBdpKvHlDWB20cxIB0d5Guw51xlPwXgg1Xagn6w?e=LiQKPI" xr:uid="{CE4F948B-2203-4CBF-85F8-5C20BBADE0ED}"/>
    <hyperlink ref="I49" r:id="rId2" display="../../../../../../../:x:/s/PRJ00108/Ec0kb12Q7J9JrhsZ9aRzWJABJX7ltJsNFGuKWvirnS2Sfw?e=JzhxnL" xr:uid="{3EE3982D-91C7-406F-AF54-DA778F362D22}"/>
    <hyperlink ref="I50" r:id="rId3" display="../../../../../../../:x:/s/PRJ00108/Ec0kb12Q7J9JrhsZ9aRzWJABJX7ltJsNFGuKWvirnS2Sfw?e=JzhxnL" xr:uid="{82FF47DC-1430-4FE1-8488-2577167824F5}"/>
    <hyperlink ref="I51" r:id="rId4" display="../../../../../../../:x:/s/PRJ00108/Ec0kb12Q7J9JrhsZ9aRzWJABJX7ltJsNFGuKWvirnS2Sfw?e=JzhxnL" xr:uid="{015D6F34-7E3A-41F0-8275-54731B01628B}"/>
    <hyperlink ref="I63" r:id="rId5" display="../../../../../../../:x:/s/PRJ00108/Ec0kb12Q7J9JrhsZ9aRzWJABJX7ltJsNFGuKWvirnS2Sfw?e=JzhxnL" xr:uid="{039AAEFB-31F5-4C3F-996F-5C30FA7CF840}"/>
    <hyperlink ref="I64" r:id="rId6" display="../../../../../../../:x:/s/PRJ00108/Ec0kb12Q7J9JrhsZ9aRzWJABJX7ltJsNFGuKWvirnS2Sfw?e=JzhxnL" xr:uid="{C78EBC31-3DE3-4A5D-8F58-AB03BA5A2E05}"/>
    <hyperlink ref="I65" r:id="rId7" display="../../../../../../../:x:/s/PRJ00108/Ec0kb12Q7J9JrhsZ9aRzWJABJX7ltJsNFGuKWvirnS2Sfw?e=JzhxnL" xr:uid="{2E657318-7174-47B4-BCA2-97603F616F16}"/>
    <hyperlink ref="I68" r:id="rId8" display="../../../../../../../:x:/s/PRJ00108/Ec0kb12Q7J9JrhsZ9aRzWJABJX7ltJsNFGuKWvirnS2Sfw?e=JzhxnL" xr:uid="{2BCDC4D2-CA65-422D-B4D7-1067B7EC4F3F}"/>
    <hyperlink ref="I69" r:id="rId9" display="../../../../../../../:x:/s/PRJ00108/Ec0kb12Q7J9JrhsZ9aRzWJABJX7ltJsNFGuKWvirnS2Sfw?e=JzhxnL" xr:uid="{FDFB71BB-EB91-42C2-A2BF-D2312338B650}"/>
    <hyperlink ref="I58" r:id="rId10" display="../../../../../../../:x:/s/PRJ00108/ERRi7v_s8rlHg22g-tBA_1YB63PVX33jcC0OmHZxqjB2ig?e=mZcimm" xr:uid="{7B4FD0A3-F4D1-463C-940B-6421FD1F5900}"/>
    <hyperlink ref="I59" r:id="rId11" display="../../../../../../../:x:/s/PRJ00108/ERRi7v_s8rlHg22g-tBA_1YB63PVX33jcC0OmHZxqjB2ig?e=mZcimm" xr:uid="{A67582CC-0F9E-4383-8B5F-E1410F9C7E3C}"/>
    <hyperlink ref="I60" r:id="rId12" display="../../../../../../../:x:/s/PRJ00108/ERRi7v_s8rlHg22g-tBA_1YB63PVX33jcC0OmHZxqjB2ig?e=mZcimm" xr:uid="{60C29952-AABA-494D-BF99-D9D1A94238CA}"/>
  </hyperlinks>
  <pageMargins left="0.7" right="0.7" top="0.75" bottom="0.75" header="0.3" footer="0.3"/>
  <pageSetup paperSize="9" scale="42" orientation="portrait" r:id="rId13"/>
  <headerFooter>
    <oddHeader>&amp;C&amp;"Calibri"&amp;10&amp;K000000 Fluvius - Intern&amp;1#_x000D_</oddHeader>
  </headerFooter>
  <drawing r:id="rId14"/>
  <legacy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8AA85-0611-4CAE-838B-67E0EB7AC0BF}">
  <sheetPr>
    <tabColor rgb="FF00B050"/>
  </sheetPr>
  <dimension ref="A1"/>
  <sheetViews>
    <sheetView workbookViewId="0"/>
  </sheetViews>
  <sheetFormatPr defaultRowHeight="13.2" x14ac:dyDescent="0.25"/>
  <sheetData/>
  <pageMargins left="0.7" right="0.7" top="0.75" bottom="0.75" header="0.3" footer="0.3"/>
  <pageSetup paperSize="9" orientation="portrait" r:id="rId1"/>
  <headerFooter>
    <oddHeader>&amp;C&amp;"Calibri"&amp;10&amp;K000000 Fluvius - Intern&amp;1#_x000D_</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64AF4-8D18-48F1-A02B-83307D62F137}">
  <sheetPr filterMode="1"/>
  <dimension ref="B1:AF134"/>
  <sheetViews>
    <sheetView view="pageBreakPreview" topLeftCell="A31" zoomScale="60" zoomScaleNormal="100" workbookViewId="0">
      <selection activeCell="G83" sqref="G83"/>
    </sheetView>
  </sheetViews>
  <sheetFormatPr defaultRowHeight="16.8" x14ac:dyDescent="0.25"/>
  <cols>
    <col min="1" max="1" width="4.33203125" customWidth="1"/>
    <col min="2" max="2" width="10" style="9" customWidth="1"/>
    <col min="3" max="3" width="2.109375" customWidth="1"/>
    <col min="4" max="4" width="54.6640625" style="41" customWidth="1"/>
    <col min="5" max="5" width="100.6640625" style="161" customWidth="1"/>
    <col min="6" max="6" width="11.6640625" style="153" customWidth="1"/>
    <col min="7" max="7" width="71.6640625" style="147" customWidth="1"/>
    <col min="8" max="8" width="2" customWidth="1"/>
    <col min="9" max="9" width="24.109375" style="27" customWidth="1"/>
  </cols>
  <sheetData>
    <row r="1" spans="2:13" ht="26.4" x14ac:dyDescent="0.25">
      <c r="B1" s="28" t="s">
        <v>44</v>
      </c>
      <c r="D1" s="131" t="s">
        <v>45</v>
      </c>
      <c r="E1" s="160"/>
      <c r="F1" s="146"/>
      <c r="G1" s="146"/>
      <c r="I1" s="29" t="s">
        <v>46</v>
      </c>
      <c r="J1" s="17"/>
      <c r="K1" s="17"/>
      <c r="L1" s="17"/>
    </row>
    <row r="2" spans="2:13" ht="80.25" customHeight="1" x14ac:dyDescent="0.25">
      <c r="B2" s="26"/>
    </row>
    <row r="3" spans="2:13" x14ac:dyDescent="0.25">
      <c r="B3" s="128" t="str">
        <f>Template!B3</f>
        <v>Ext</v>
      </c>
      <c r="D3" s="43" t="s">
        <v>48</v>
      </c>
      <c r="E3" s="161" t="s">
        <v>174</v>
      </c>
    </row>
    <row r="4" spans="2:13" x14ac:dyDescent="0.25">
      <c r="B4" s="128" t="str">
        <f>Template!B4</f>
        <v>Ext</v>
      </c>
      <c r="D4" s="43" t="s">
        <v>53</v>
      </c>
      <c r="E4" s="161" t="s">
        <v>54</v>
      </c>
    </row>
    <row r="5" spans="2:13" x14ac:dyDescent="0.25">
      <c r="B5" s="128" t="str">
        <f>Template!B5</f>
        <v>Ext</v>
      </c>
    </row>
    <row r="6" spans="2:13" x14ac:dyDescent="0.25">
      <c r="B6" s="128" t="str">
        <f>Template!B6</f>
        <v>Ext</v>
      </c>
      <c r="D6" s="44" t="s">
        <v>74</v>
      </c>
      <c r="E6" s="162"/>
      <c r="F6" s="154"/>
      <c r="G6" s="148"/>
      <c r="H6" s="18"/>
      <c r="I6" s="30"/>
      <c r="J6" s="18"/>
      <c r="K6" s="18"/>
      <c r="L6" s="18"/>
      <c r="M6" s="18"/>
    </row>
    <row r="7" spans="2:13" x14ac:dyDescent="0.25">
      <c r="B7" s="128" t="str">
        <f>Template!B7</f>
        <v>Ext</v>
      </c>
      <c r="D7" s="43" t="s">
        <v>74</v>
      </c>
      <c r="E7" s="65" t="s">
        <v>77</v>
      </c>
      <c r="F7" s="147"/>
      <c r="H7" s="11"/>
      <c r="I7" s="31"/>
      <c r="J7" s="11"/>
      <c r="K7" s="11"/>
      <c r="L7" s="11"/>
      <c r="M7" s="11"/>
    </row>
    <row r="8" spans="2:13" x14ac:dyDescent="0.25">
      <c r="B8" s="128" t="str">
        <f>Template!B8</f>
        <v>Ext</v>
      </c>
      <c r="E8" s="65" t="s">
        <v>81</v>
      </c>
      <c r="F8" s="147"/>
      <c r="H8" s="11"/>
      <c r="I8" s="31"/>
      <c r="J8" s="11"/>
      <c r="K8" s="11"/>
      <c r="L8" s="11"/>
      <c r="M8" s="11"/>
    </row>
    <row r="9" spans="2:13" x14ac:dyDescent="0.25">
      <c r="B9" s="128" t="str">
        <f>Template!B9</f>
        <v>Ext</v>
      </c>
      <c r="E9" s="67" t="s">
        <v>83</v>
      </c>
      <c r="F9" s="147"/>
      <c r="H9" s="11"/>
      <c r="I9" s="31"/>
      <c r="J9" s="11"/>
      <c r="K9" s="11"/>
      <c r="L9" s="11"/>
      <c r="M9" s="11"/>
    </row>
    <row r="10" spans="2:13" x14ac:dyDescent="0.25">
      <c r="B10" s="128" t="str">
        <f>Template!B10</f>
        <v>Ext</v>
      </c>
      <c r="E10" s="65" t="s">
        <v>85</v>
      </c>
      <c r="F10" s="147"/>
      <c r="H10" s="11"/>
      <c r="I10" s="31"/>
      <c r="J10" s="11"/>
      <c r="K10" s="11"/>
      <c r="L10" s="11"/>
      <c r="M10" s="11"/>
    </row>
    <row r="11" spans="2:13" x14ac:dyDescent="0.25">
      <c r="B11" s="128" t="str">
        <f>Template!B11</f>
        <v>Ext</v>
      </c>
      <c r="E11" s="65" t="s">
        <v>88</v>
      </c>
      <c r="F11" s="147"/>
      <c r="H11" s="11"/>
      <c r="I11" s="31"/>
      <c r="J11" s="11"/>
      <c r="K11" s="11"/>
      <c r="L11" s="11"/>
      <c r="M11" s="11"/>
    </row>
    <row r="12" spans="2:13" x14ac:dyDescent="0.25">
      <c r="B12" s="128" t="str">
        <f>Template!B12</f>
        <v>Ext</v>
      </c>
      <c r="E12" s="65" t="s">
        <v>89</v>
      </c>
      <c r="F12" s="147"/>
      <c r="H12" s="11"/>
      <c r="I12" s="31"/>
      <c r="J12" s="11"/>
      <c r="K12" s="11"/>
      <c r="L12" s="11"/>
      <c r="M12" s="11"/>
    </row>
    <row r="13" spans="2:13" x14ac:dyDescent="0.25">
      <c r="B13" s="128" t="str">
        <f>Template!B13</f>
        <v>Ext</v>
      </c>
      <c r="E13" s="65" t="s">
        <v>90</v>
      </c>
      <c r="F13" s="147"/>
      <c r="H13" s="11"/>
      <c r="I13" s="31"/>
      <c r="J13" s="11"/>
      <c r="K13" s="11"/>
      <c r="L13" s="11"/>
      <c r="M13" s="11"/>
    </row>
    <row r="14" spans="2:13" x14ac:dyDescent="0.25">
      <c r="B14" s="128" t="str">
        <f>Template!B14</f>
        <v>Ext</v>
      </c>
    </row>
    <row r="15" spans="2:13" x14ac:dyDescent="0.3">
      <c r="B15" s="128" t="str">
        <f>Template!B15</f>
        <v>Ext</v>
      </c>
      <c r="D15" s="44" t="str">
        <f xml:space="preserve"> "Basisinformatie " &amp; E3</f>
        <v>Basisinformatie Damplein</v>
      </c>
      <c r="E15" s="162"/>
      <c r="F15" s="154"/>
      <c r="G15" s="45" t="s">
        <v>91</v>
      </c>
      <c r="H15" s="18"/>
      <c r="I15" s="32" t="s">
        <v>46</v>
      </c>
      <c r="J15" s="18"/>
      <c r="K15" s="18"/>
      <c r="L15" s="18"/>
      <c r="M15" s="18"/>
    </row>
    <row r="16" spans="2:13" ht="33.6" x14ac:dyDescent="0.3">
      <c r="B16" s="128" t="str">
        <f>Template!B16</f>
        <v>Ext</v>
      </c>
      <c r="D16" s="43" t="s">
        <v>92</v>
      </c>
      <c r="E16" s="163" t="s">
        <v>175</v>
      </c>
      <c r="F16" s="149"/>
      <c r="G16" s="47"/>
      <c r="H16" s="19"/>
      <c r="I16" s="33"/>
      <c r="J16" s="19"/>
      <c r="K16" s="19"/>
      <c r="L16" s="19"/>
      <c r="M16" s="19"/>
    </row>
    <row r="17" spans="2:13" ht="34.799999999999997" x14ac:dyDescent="0.35">
      <c r="B17" s="128" t="str">
        <f>Template!B17</f>
        <v>Ext</v>
      </c>
      <c r="D17" s="43" t="s">
        <v>93</v>
      </c>
      <c r="E17" s="207" t="s">
        <v>176</v>
      </c>
      <c r="G17" s="48" t="s">
        <v>94</v>
      </c>
      <c r="I17" s="27" t="s">
        <v>95</v>
      </c>
    </row>
    <row r="18" spans="2:13" ht="33.6" x14ac:dyDescent="0.3">
      <c r="B18" s="128" t="str">
        <f>Template!B18</f>
        <v>Ext</v>
      </c>
      <c r="D18" s="43" t="s">
        <v>96</v>
      </c>
      <c r="E18" s="161" t="s">
        <v>177</v>
      </c>
      <c r="F18" s="155"/>
      <c r="G18" s="42"/>
      <c r="I18" s="27" t="s">
        <v>97</v>
      </c>
    </row>
    <row r="19" spans="2:13" ht="17.399999999999999" x14ac:dyDescent="0.35">
      <c r="B19" s="128" t="str">
        <f>Template!B19</f>
        <v>Ext</v>
      </c>
      <c r="D19" s="43" t="s">
        <v>178</v>
      </c>
      <c r="E19" s="161" t="s">
        <v>179</v>
      </c>
      <c r="G19" s="48" t="s">
        <v>99</v>
      </c>
      <c r="I19" s="27" t="s">
        <v>100</v>
      </c>
    </row>
    <row r="20" spans="2:13" ht="17.399999999999999" x14ac:dyDescent="0.35">
      <c r="B20" s="128" t="str">
        <f>Template!B20</f>
        <v>Ext</v>
      </c>
      <c r="D20" s="49"/>
      <c r="G20" s="48"/>
    </row>
    <row r="21" spans="2:13" x14ac:dyDescent="0.25">
      <c r="B21" s="128" t="str">
        <f>Template!B22</f>
        <v>Ext</v>
      </c>
      <c r="D21" s="43" t="s">
        <v>180</v>
      </c>
      <c r="E21" s="130" t="s">
        <v>101</v>
      </c>
      <c r="F21" s="151"/>
      <c r="G21" s="127"/>
      <c r="H21" s="10"/>
      <c r="I21" s="31"/>
      <c r="J21" s="10"/>
      <c r="K21" s="10"/>
      <c r="L21" s="10"/>
      <c r="M21" s="10"/>
    </row>
    <row r="22" spans="2:13" x14ac:dyDescent="0.3">
      <c r="B22" s="128" t="str">
        <f>Template!B23</f>
        <v>Ext</v>
      </c>
      <c r="E22" s="65" t="s">
        <v>102</v>
      </c>
      <c r="G22" s="42"/>
    </row>
    <row r="23" spans="2:13" x14ac:dyDescent="0.3">
      <c r="B23" s="128" t="str">
        <f>Template!B24</f>
        <v>Ext</v>
      </c>
      <c r="E23" s="130" t="s">
        <v>103</v>
      </c>
      <c r="G23" s="42"/>
    </row>
    <row r="24" spans="2:13" x14ac:dyDescent="0.3">
      <c r="B24" s="128" t="str">
        <f>Template!B25</f>
        <v>Ext</v>
      </c>
      <c r="D24" s="130"/>
      <c r="E24" s="130" t="s">
        <v>104</v>
      </c>
      <c r="G24" s="42"/>
    </row>
    <row r="25" spans="2:13" x14ac:dyDescent="0.3">
      <c r="B25" s="128" t="str">
        <f>Template!B26</f>
        <v>Ext</v>
      </c>
      <c r="D25" s="130"/>
      <c r="E25" s="130"/>
      <c r="G25" s="42"/>
    </row>
    <row r="26" spans="2:13" x14ac:dyDescent="0.3">
      <c r="B26" s="128" t="str">
        <f>Template!B26</f>
        <v>Ext</v>
      </c>
      <c r="D26" s="44" t="s">
        <v>105</v>
      </c>
      <c r="E26" s="162"/>
      <c r="F26" s="154"/>
      <c r="G26" s="45" t="s">
        <v>91</v>
      </c>
      <c r="H26" s="18"/>
      <c r="I26" s="30"/>
      <c r="J26" s="18"/>
      <c r="K26" s="18"/>
      <c r="L26" s="18"/>
      <c r="M26" s="18"/>
    </row>
    <row r="27" spans="2:13" x14ac:dyDescent="0.3">
      <c r="B27" s="128" t="str">
        <f>Template!B27</f>
        <v>Ext</v>
      </c>
      <c r="D27" s="50" t="s">
        <v>106</v>
      </c>
      <c r="E27" s="164"/>
      <c r="F27" s="156"/>
      <c r="G27" s="51"/>
      <c r="H27" s="20"/>
      <c r="I27" s="34" t="s">
        <v>46</v>
      </c>
      <c r="J27" s="20"/>
      <c r="K27" s="20"/>
      <c r="L27" s="20"/>
      <c r="M27" s="20"/>
    </row>
    <row r="28" spans="2:13" x14ac:dyDescent="0.3">
      <c r="B28" s="128" t="s">
        <v>47</v>
      </c>
      <c r="D28" s="43" t="s">
        <v>107</v>
      </c>
      <c r="E28" s="161">
        <v>103.6</v>
      </c>
      <c r="F28" s="153" t="s">
        <v>29</v>
      </c>
      <c r="G28" s="42"/>
      <c r="I28" s="27" t="s">
        <v>109</v>
      </c>
    </row>
    <row r="29" spans="2:13" ht="17.399999999999999" hidden="1" x14ac:dyDescent="0.35">
      <c r="B29" s="128" t="str">
        <f>Template!B29</f>
        <v>Ext</v>
      </c>
      <c r="D29" s="43" t="s">
        <v>110</v>
      </c>
      <c r="F29" s="153" t="s">
        <v>29</v>
      </c>
      <c r="G29" s="48" t="s">
        <v>111</v>
      </c>
      <c r="K29" s="23"/>
    </row>
    <row r="30" spans="2:13" ht="17.399999999999999" x14ac:dyDescent="0.3">
      <c r="B30" s="128" t="s">
        <v>47</v>
      </c>
      <c r="D30" s="43" t="s">
        <v>112</v>
      </c>
      <c r="E30" s="161">
        <v>145</v>
      </c>
      <c r="F30" s="157"/>
      <c r="G30" s="42"/>
    </row>
    <row r="31" spans="2:13" ht="17.399999999999999" x14ac:dyDescent="0.3">
      <c r="B31" s="128" t="str">
        <f>Template!B31</f>
        <v>Ext</v>
      </c>
      <c r="D31" s="53" t="s">
        <v>113</v>
      </c>
      <c r="E31" s="161">
        <v>156</v>
      </c>
      <c r="F31" s="157"/>
      <c r="G31" s="42"/>
    </row>
    <row r="32" spans="2:13" x14ac:dyDescent="0.3">
      <c r="B32" s="128" t="str">
        <f>Template!B32</f>
        <v>Ext</v>
      </c>
      <c r="D32" s="43"/>
      <c r="G32" s="42"/>
    </row>
    <row r="33" spans="2:13" x14ac:dyDescent="0.3">
      <c r="B33" s="128" t="str">
        <f>Template!B33</f>
        <v>Ext</v>
      </c>
      <c r="D33" s="50" t="s">
        <v>114</v>
      </c>
      <c r="E33" s="164"/>
      <c r="F33" s="156"/>
      <c r="G33" s="51"/>
      <c r="H33" s="20"/>
      <c r="I33" s="34" t="s">
        <v>46</v>
      </c>
      <c r="J33" s="20"/>
      <c r="K33" s="20"/>
      <c r="L33" s="20"/>
      <c r="M33" s="20"/>
    </row>
    <row r="34" spans="2:13" x14ac:dyDescent="0.3">
      <c r="B34" s="128" t="str">
        <f>Template!B34</f>
        <v>Ext</v>
      </c>
      <c r="D34" s="43" t="s">
        <v>115</v>
      </c>
      <c r="E34" s="165">
        <v>136.5</v>
      </c>
      <c r="F34" s="153" t="s">
        <v>29</v>
      </c>
      <c r="G34" s="42"/>
      <c r="I34" s="27" t="s">
        <v>117</v>
      </c>
    </row>
    <row r="35" spans="2:13" x14ac:dyDescent="0.3">
      <c r="B35" s="128" t="str">
        <f>Template!B35</f>
        <v>Ext</v>
      </c>
      <c r="D35" s="43" t="s">
        <v>113</v>
      </c>
      <c r="E35" s="166">
        <v>39500</v>
      </c>
      <c r="G35" s="42"/>
    </row>
    <row r="36" spans="2:13" x14ac:dyDescent="0.3">
      <c r="B36" s="128" t="s">
        <v>47</v>
      </c>
      <c r="D36" s="43" t="s">
        <v>118</v>
      </c>
      <c r="E36" s="166">
        <v>176</v>
      </c>
      <c r="G36" s="42"/>
    </row>
    <row r="37" spans="2:13" x14ac:dyDescent="0.3">
      <c r="B37" s="128" t="str">
        <f>Template!B37</f>
        <v>Ext</v>
      </c>
      <c r="G37" s="42"/>
    </row>
    <row r="38" spans="2:13" x14ac:dyDescent="0.3">
      <c r="B38" s="128" t="str">
        <f>Template!B38</f>
        <v>Ext</v>
      </c>
      <c r="D38" s="50" t="s">
        <v>119</v>
      </c>
      <c r="E38" s="164"/>
      <c r="F38" s="156"/>
      <c r="G38" s="51"/>
      <c r="H38" s="20"/>
      <c r="I38" s="34" t="s">
        <v>46</v>
      </c>
      <c r="J38" s="20"/>
      <c r="K38" s="20"/>
      <c r="L38" s="20"/>
      <c r="M38" s="20"/>
    </row>
    <row r="39" spans="2:13" ht="52.2" hidden="1" x14ac:dyDescent="0.35">
      <c r="B39" s="128" t="s">
        <v>55</v>
      </c>
      <c r="D39" s="43" t="s">
        <v>120</v>
      </c>
      <c r="E39" s="167"/>
      <c r="G39" s="48" t="s">
        <v>121</v>
      </c>
      <c r="I39" s="27" t="s">
        <v>122</v>
      </c>
    </row>
    <row r="40" spans="2:13" ht="52.2" hidden="1" x14ac:dyDescent="0.35">
      <c r="B40" s="128" t="s">
        <v>55</v>
      </c>
      <c r="D40" s="43" t="s">
        <v>123</v>
      </c>
      <c r="E40" s="167"/>
      <c r="G40" s="48" t="s">
        <v>124</v>
      </c>
      <c r="I40" s="27" t="s">
        <v>122</v>
      </c>
    </row>
    <row r="41" spans="2:13" ht="17.399999999999999" hidden="1" x14ac:dyDescent="0.35">
      <c r="B41" s="128" t="s">
        <v>55</v>
      </c>
      <c r="D41" s="43" t="s">
        <v>125</v>
      </c>
      <c r="G41" s="48" t="s">
        <v>126</v>
      </c>
      <c r="H41" s="25"/>
    </row>
    <row r="42" spans="2:13" x14ac:dyDescent="0.3">
      <c r="B42" s="128" t="str">
        <f>Template!B42</f>
        <v>Ext</v>
      </c>
      <c r="D42" s="43" t="s">
        <v>127</v>
      </c>
      <c r="E42" s="161" t="s">
        <v>181</v>
      </c>
      <c r="G42" s="59"/>
    </row>
    <row r="43" spans="2:13" x14ac:dyDescent="0.3">
      <c r="B43" s="128" t="str">
        <f>Template!B43</f>
        <v>Ext</v>
      </c>
      <c r="D43" s="43" t="s">
        <v>128</v>
      </c>
      <c r="E43" s="161" t="s">
        <v>182</v>
      </c>
      <c r="G43" s="59"/>
    </row>
    <row r="44" spans="2:13" x14ac:dyDescent="0.3">
      <c r="B44" s="128" t="str">
        <f>Template!B44</f>
        <v>Ext</v>
      </c>
      <c r="G44" s="59"/>
    </row>
    <row r="45" spans="2:13" x14ac:dyDescent="0.3">
      <c r="B45" s="128" t="str">
        <f>Template!B45</f>
        <v>Ext</v>
      </c>
      <c r="D45" s="44" t="s">
        <v>129</v>
      </c>
      <c r="E45" s="162"/>
      <c r="F45" s="154"/>
      <c r="G45" s="45" t="s">
        <v>91</v>
      </c>
      <c r="H45" s="18"/>
      <c r="I45" s="35"/>
      <c r="J45" s="18"/>
      <c r="K45" s="18"/>
      <c r="L45" s="18"/>
      <c r="M45" s="18"/>
    </row>
    <row r="46" spans="2:13" x14ac:dyDescent="0.3">
      <c r="B46" s="128" t="str">
        <f>Template!B46</f>
        <v>Ext</v>
      </c>
      <c r="D46" s="50" t="s">
        <v>130</v>
      </c>
      <c r="E46" s="164"/>
      <c r="F46" s="156"/>
      <c r="G46" s="51"/>
      <c r="H46" s="20"/>
      <c r="I46" s="34"/>
      <c r="J46" s="20"/>
      <c r="K46" s="20"/>
      <c r="L46" s="20"/>
      <c r="M46" s="20"/>
    </row>
    <row r="47" spans="2:13" ht="34.799999999999997" hidden="1" x14ac:dyDescent="0.35">
      <c r="B47" s="128" t="s">
        <v>55</v>
      </c>
      <c r="D47" s="43" t="s">
        <v>131</v>
      </c>
      <c r="G47" s="48" t="s">
        <v>132</v>
      </c>
      <c r="H47" s="25"/>
      <c r="I47" s="27" t="s">
        <v>133</v>
      </c>
    </row>
    <row r="48" spans="2:13" ht="34.799999999999997" hidden="1" x14ac:dyDescent="0.35">
      <c r="B48" s="128" t="str">
        <f>Template!B48</f>
        <v>Ext</v>
      </c>
      <c r="D48" s="43" t="s">
        <v>134</v>
      </c>
      <c r="G48" s="48" t="s">
        <v>135</v>
      </c>
      <c r="H48" s="25"/>
      <c r="I48" s="27" t="s">
        <v>136</v>
      </c>
    </row>
    <row r="49" spans="2:13" ht="34.799999999999997" x14ac:dyDescent="0.35">
      <c r="B49" s="128" t="str">
        <f>Template!B49</f>
        <v>Ext</v>
      </c>
      <c r="D49" s="43" t="s">
        <v>137</v>
      </c>
      <c r="E49" s="161">
        <f>_xlfn.XLOOKUP(E3,Volumes!B4:B15,Volumes!O4:O15)</f>
        <v>5.9</v>
      </c>
      <c r="F49" s="153" t="s">
        <v>138</v>
      </c>
      <c r="G49" s="48" t="s">
        <v>139</v>
      </c>
      <c r="I49" s="36" t="s">
        <v>140</v>
      </c>
    </row>
    <row r="50" spans="2:13" ht="34.799999999999997" x14ac:dyDescent="0.35">
      <c r="B50" s="128" t="str">
        <f>Template!B50</f>
        <v>Ext</v>
      </c>
      <c r="D50" s="43" t="s">
        <v>141</v>
      </c>
      <c r="E50" s="161" t="s">
        <v>183</v>
      </c>
      <c r="F50" s="153" t="s">
        <v>138</v>
      </c>
      <c r="G50" s="48" t="s">
        <v>142</v>
      </c>
      <c r="H50" s="25"/>
      <c r="I50" s="36" t="s">
        <v>140</v>
      </c>
    </row>
    <row r="51" spans="2:13" ht="17.399999999999999" hidden="1" x14ac:dyDescent="0.35">
      <c r="B51" s="128" t="str">
        <f>Template!B51</f>
        <v>Ext</v>
      </c>
      <c r="D51" s="43" t="s">
        <v>143</v>
      </c>
      <c r="E51" s="161" t="s">
        <v>184</v>
      </c>
      <c r="F51" s="153" t="s">
        <v>138</v>
      </c>
      <c r="G51" s="48" t="s">
        <v>144</v>
      </c>
      <c r="H51" s="25"/>
      <c r="I51" s="36" t="s">
        <v>140</v>
      </c>
    </row>
    <row r="52" spans="2:13" x14ac:dyDescent="0.3">
      <c r="B52" s="128" t="str">
        <f>Template!B52</f>
        <v>Ext</v>
      </c>
      <c r="G52" s="42"/>
      <c r="H52" s="25"/>
    </row>
    <row r="53" spans="2:13" x14ac:dyDescent="0.3">
      <c r="B53" s="128" t="str">
        <f>Template!B53</f>
        <v>Ext</v>
      </c>
      <c r="D53" s="44" t="s">
        <v>145</v>
      </c>
      <c r="E53" s="162"/>
      <c r="F53" s="154"/>
      <c r="G53" s="45" t="s">
        <v>91</v>
      </c>
      <c r="H53" s="37"/>
      <c r="I53" s="30"/>
      <c r="J53" s="18"/>
      <c r="K53" s="18"/>
      <c r="L53" s="18"/>
      <c r="M53" s="18"/>
    </row>
    <row r="54" spans="2:13" ht="17.399999999999999" x14ac:dyDescent="0.35">
      <c r="B54" s="128" t="str">
        <f>Template!B54</f>
        <v>Ext</v>
      </c>
      <c r="D54" s="43" t="s">
        <v>146</v>
      </c>
      <c r="E54" s="168">
        <f>_xlfn.XLOOKUP($E$3,Volumes!B4:B15,Volumes!Q4:Q15)</f>
        <v>168353.2001261905</v>
      </c>
      <c r="F54" s="153" t="s">
        <v>30</v>
      </c>
      <c r="G54" s="48" t="s">
        <v>147</v>
      </c>
      <c r="I54" s="27" t="s">
        <v>148</v>
      </c>
    </row>
    <row r="55" spans="2:13" ht="17.399999999999999" x14ac:dyDescent="0.25">
      <c r="B55" s="128" t="str">
        <f>Template!B55</f>
        <v>Ext</v>
      </c>
      <c r="D55" s="43" t="s">
        <v>149</v>
      </c>
      <c r="E55" s="161">
        <f>_xlfn.XLOOKUP($E$3,Volumes!B4:B15,Volumes!D4:D15)</f>
        <v>567</v>
      </c>
      <c r="F55" s="153" t="s">
        <v>150</v>
      </c>
      <c r="G55" s="150" t="s">
        <v>151</v>
      </c>
    </row>
    <row r="56" spans="2:13" hidden="1" x14ac:dyDescent="0.3">
      <c r="B56" s="128" t="str">
        <f>Template!B56</f>
        <v>Ext</v>
      </c>
      <c r="D56" s="43" t="s">
        <v>152</v>
      </c>
      <c r="G56" s="42"/>
      <c r="H56" s="25"/>
      <c r="I56" s="38"/>
    </row>
    <row r="57" spans="2:13" hidden="1" x14ac:dyDescent="0.3">
      <c r="B57" s="128" t="str">
        <f>Template!B57</f>
        <v>Ext</v>
      </c>
      <c r="D57" s="60" t="s">
        <v>153</v>
      </c>
      <c r="E57" s="169"/>
      <c r="F57" s="159"/>
      <c r="G57" s="51"/>
      <c r="I57" s="39"/>
    </row>
    <row r="58" spans="2:13" ht="17.399999999999999" hidden="1" x14ac:dyDescent="0.35">
      <c r="B58" s="128" t="str">
        <f>Template!B58</f>
        <v>Ext</v>
      </c>
      <c r="D58" s="62" t="s">
        <v>154</v>
      </c>
      <c r="F58" s="153" t="s">
        <v>155</v>
      </c>
      <c r="G58" s="48" t="s">
        <v>156</v>
      </c>
      <c r="I58" s="36" t="s">
        <v>157</v>
      </c>
      <c r="J58" s="24"/>
    </row>
    <row r="59" spans="2:13" ht="17.399999999999999" hidden="1" x14ac:dyDescent="0.35">
      <c r="B59" s="128" t="str">
        <f>Template!B59</f>
        <v>Ext</v>
      </c>
      <c r="D59" s="62" t="s">
        <v>158</v>
      </c>
      <c r="F59" s="153" t="s">
        <v>155</v>
      </c>
      <c r="G59" s="48" t="s">
        <v>156</v>
      </c>
      <c r="I59" s="36" t="s">
        <v>157</v>
      </c>
      <c r="J59" s="24"/>
    </row>
    <row r="60" spans="2:13" ht="17.399999999999999" hidden="1" x14ac:dyDescent="0.35">
      <c r="B60" s="128" t="str">
        <f>Template!B60</f>
        <v>Ext</v>
      </c>
      <c r="D60" s="62" t="s">
        <v>159</v>
      </c>
      <c r="F60" s="153" t="s">
        <v>160</v>
      </c>
      <c r="G60" s="48" t="s">
        <v>156</v>
      </c>
      <c r="I60" s="36" t="s">
        <v>157</v>
      </c>
      <c r="J60" s="24"/>
    </row>
    <row r="61" spans="2:13" x14ac:dyDescent="0.3">
      <c r="B61" s="128" t="str">
        <f>Template!B61</f>
        <v>Ext</v>
      </c>
      <c r="G61" s="42"/>
      <c r="I61" s="36"/>
      <c r="J61" s="24"/>
    </row>
    <row r="62" spans="2:13" x14ac:dyDescent="0.3">
      <c r="B62" s="128" t="str">
        <f>Template!B62</f>
        <v>Ext</v>
      </c>
      <c r="D62" s="44" t="s">
        <v>161</v>
      </c>
      <c r="E62" s="162"/>
      <c r="F62" s="154"/>
      <c r="G62" s="45" t="s">
        <v>91</v>
      </c>
      <c r="H62" s="18"/>
      <c r="I62" s="30"/>
      <c r="J62" s="18"/>
      <c r="K62" s="18"/>
      <c r="L62" s="18"/>
      <c r="M62" s="18"/>
    </row>
    <row r="63" spans="2:13" ht="17.399999999999999" hidden="1" x14ac:dyDescent="0.25">
      <c r="B63" s="128" t="str">
        <f>Template!B63</f>
        <v>Ext</v>
      </c>
      <c r="D63" s="43" t="s">
        <v>162</v>
      </c>
      <c r="E63" s="161">
        <f>_xlfn.XLOOKUP($E$3,Volumes!B4:B15,Volumes!E4:E15)</f>
        <v>1193.2</v>
      </c>
      <c r="F63" s="153" t="s">
        <v>150</v>
      </c>
      <c r="G63" s="150" t="s">
        <v>126</v>
      </c>
      <c r="H63" s="25"/>
      <c r="I63" s="36" t="s">
        <v>140</v>
      </c>
    </row>
    <row r="64" spans="2:13" ht="17.399999999999999" hidden="1" x14ac:dyDescent="0.25">
      <c r="B64" s="128" t="str">
        <f>Template!B64</f>
        <v>Ext</v>
      </c>
      <c r="D64" s="43" t="s">
        <v>163</v>
      </c>
      <c r="E64" s="161">
        <f>_xlfn.XLOOKUP($E$3,Volumes!B4:B15,Volumes!F4:F15)</f>
        <v>328.6</v>
      </c>
      <c r="F64" s="153" t="s">
        <v>150</v>
      </c>
      <c r="G64" s="150" t="s">
        <v>126</v>
      </c>
      <c r="I64" s="36" t="s">
        <v>140</v>
      </c>
    </row>
    <row r="65" spans="2:11" ht="17.399999999999999" hidden="1" x14ac:dyDescent="0.25">
      <c r="B65" s="128" t="str">
        <f>Template!B65</f>
        <v>Ext</v>
      </c>
      <c r="D65" s="43" t="s">
        <v>164</v>
      </c>
      <c r="E65" s="161">
        <f>_xlfn.XLOOKUP($E$3,Volumes!B4:B15,Volumes!G4:G15)</f>
        <v>462.40000000000003</v>
      </c>
      <c r="F65" s="153" t="s">
        <v>25</v>
      </c>
      <c r="G65" s="150" t="s">
        <v>126</v>
      </c>
      <c r="I65" s="36" t="s">
        <v>140</v>
      </c>
    </row>
    <row r="66" spans="2:11" ht="17.399999999999999" hidden="1" x14ac:dyDescent="0.25">
      <c r="B66" s="128" t="str">
        <f>Template!B66</f>
        <v>Ext</v>
      </c>
      <c r="D66" s="43" t="s">
        <v>165</v>
      </c>
      <c r="E66" s="145">
        <f>E63/(E64+E65)</f>
        <v>1.5084702907711758</v>
      </c>
      <c r="G66" s="150" t="s">
        <v>126</v>
      </c>
      <c r="H66" s="25"/>
      <c r="I66" s="40" t="s">
        <v>166</v>
      </c>
    </row>
    <row r="67" spans="2:11" hidden="1" x14ac:dyDescent="0.25">
      <c r="B67" s="128" t="str">
        <f>Template!B67</f>
        <v>Ext</v>
      </c>
      <c r="D67" s="43" t="s">
        <v>167</v>
      </c>
      <c r="H67" s="25"/>
      <c r="I67" s="40"/>
    </row>
    <row r="68" spans="2:11" ht="17.399999999999999" x14ac:dyDescent="0.25">
      <c r="B68" s="128" t="str">
        <f>Template!B68</f>
        <v>Ext</v>
      </c>
      <c r="D68" s="43" t="s">
        <v>168</v>
      </c>
      <c r="E68" s="161">
        <f>_xlfn.XLOOKUP($E$3,Volumes!B4:B15,Volumes!H4:H15)</f>
        <v>292</v>
      </c>
      <c r="F68" s="153" t="s">
        <v>169</v>
      </c>
      <c r="G68" s="150" t="s">
        <v>170</v>
      </c>
      <c r="H68" s="25"/>
      <c r="I68" s="36" t="s">
        <v>140</v>
      </c>
    </row>
    <row r="69" spans="2:11" ht="34.799999999999997" hidden="1" x14ac:dyDescent="0.25">
      <c r="B69" s="128" t="str">
        <f>Template!B69</f>
        <v>Ext</v>
      </c>
      <c r="D69" s="43" t="s">
        <v>171</v>
      </c>
      <c r="G69" s="150" t="s">
        <v>172</v>
      </c>
      <c r="H69" s="25"/>
      <c r="I69" s="36" t="s">
        <v>140</v>
      </c>
      <c r="K69" s="2"/>
    </row>
    <row r="70" spans="2:11" x14ac:dyDescent="0.25">
      <c r="B70" s="128" t="str">
        <f>Template!B70</f>
        <v>Ext</v>
      </c>
      <c r="D70" s="43" t="s">
        <v>53</v>
      </c>
      <c r="E70" s="161" t="str">
        <f>E4</f>
        <v>December 2024 - December 2025</v>
      </c>
    </row>
    <row r="71" spans="2:11" x14ac:dyDescent="0.25">
      <c r="B71" s="129"/>
      <c r="D71" s="43"/>
      <c r="E71" s="170"/>
      <c r="I71" s="27" t="s">
        <v>173</v>
      </c>
    </row>
    <row r="72" spans="2:11" x14ac:dyDescent="0.3">
      <c r="B72" s="8"/>
      <c r="D72" s="44" t="s">
        <v>185</v>
      </c>
      <c r="E72" s="162"/>
      <c r="F72" s="154"/>
      <c r="G72" s="45"/>
    </row>
    <row r="73" spans="2:11" x14ac:dyDescent="0.25">
      <c r="B73" s="8"/>
      <c r="D73"/>
    </row>
    <row r="74" spans="2:11" x14ac:dyDescent="0.25">
      <c r="B74" s="8"/>
    </row>
    <row r="75" spans="2:11" x14ac:dyDescent="0.25">
      <c r="B75" s="8"/>
    </row>
    <row r="76" spans="2:11" x14ac:dyDescent="0.25">
      <c r="B76" s="8"/>
    </row>
    <row r="77" spans="2:11" x14ac:dyDescent="0.25">
      <c r="B77" s="8"/>
    </row>
    <row r="78" spans="2:11" x14ac:dyDescent="0.25">
      <c r="B78" s="8"/>
    </row>
    <row r="79" spans="2:11" x14ac:dyDescent="0.25">
      <c r="B79" s="8"/>
    </row>
    <row r="80" spans="2:11" x14ac:dyDescent="0.25">
      <c r="B80" s="8"/>
    </row>
    <row r="81" spans="2:2" x14ac:dyDescent="0.25">
      <c r="B81" s="8"/>
    </row>
    <row r="82" spans="2:2" x14ac:dyDescent="0.25">
      <c r="B82" s="8"/>
    </row>
    <row r="83" spans="2:2" x14ac:dyDescent="0.25">
      <c r="B83" s="8"/>
    </row>
    <row r="117" spans="11:32" ht="17.399999999999999" thickBot="1" x14ac:dyDescent="0.35">
      <c r="K117" s="188" t="s">
        <v>186</v>
      </c>
    </row>
    <row r="118" spans="11:32" x14ac:dyDescent="0.25">
      <c r="K118" s="197"/>
      <c r="L118" s="197"/>
      <c r="M118" s="258">
        <v>2024</v>
      </c>
      <c r="N118" s="259"/>
      <c r="O118" s="259"/>
      <c r="P118" s="263">
        <v>2025</v>
      </c>
      <c r="Q118" s="264"/>
      <c r="R118" s="264"/>
      <c r="S118" s="264"/>
      <c r="T118" s="264"/>
      <c r="U118" s="264"/>
      <c r="V118" s="264"/>
      <c r="W118" s="264"/>
      <c r="X118" s="264"/>
      <c r="Y118" s="264"/>
      <c r="Z118" s="264"/>
      <c r="AA118" s="265"/>
      <c r="AB118" s="184"/>
      <c r="AC118" s="184"/>
    </row>
    <row r="119" spans="11:32" ht="17.399999999999999" thickBot="1" x14ac:dyDescent="0.3">
      <c r="K119" s="197"/>
      <c r="L119" s="197"/>
      <c r="M119" s="4" t="s">
        <v>56</v>
      </c>
      <c r="N119" s="5" t="s">
        <v>57</v>
      </c>
      <c r="O119" s="79" t="s">
        <v>58</v>
      </c>
      <c r="P119" s="4" t="s">
        <v>59</v>
      </c>
      <c r="Q119" s="5" t="s">
        <v>60</v>
      </c>
      <c r="R119" s="5" t="s">
        <v>61</v>
      </c>
      <c r="S119" s="5" t="s">
        <v>62</v>
      </c>
      <c r="T119" s="5" t="s">
        <v>63</v>
      </c>
      <c r="U119" s="5" t="s">
        <v>64</v>
      </c>
      <c r="V119" s="5" t="s">
        <v>65</v>
      </c>
      <c r="W119" s="5" t="s">
        <v>66</v>
      </c>
      <c r="X119" s="5" t="s">
        <v>67</v>
      </c>
      <c r="Y119" s="5" t="s">
        <v>68</v>
      </c>
      <c r="Z119" s="5" t="s">
        <v>69</v>
      </c>
      <c r="AA119" s="6" t="s">
        <v>58</v>
      </c>
      <c r="AB119" s="185"/>
      <c r="AC119" s="185"/>
    </row>
    <row r="120" spans="11:32" x14ac:dyDescent="0.25">
      <c r="K120" s="256" t="s">
        <v>72</v>
      </c>
      <c r="L120" s="256"/>
      <c r="M120" s="195"/>
      <c r="N120" s="103"/>
      <c r="O120" s="196"/>
      <c r="P120" s="101"/>
      <c r="Q120" s="102"/>
      <c r="R120" s="102"/>
      <c r="S120" s="102"/>
      <c r="T120" s="103"/>
      <c r="U120" s="104"/>
      <c r="V120" s="104"/>
      <c r="W120" s="104"/>
      <c r="X120" s="104"/>
      <c r="Y120" s="104"/>
      <c r="Z120" s="104"/>
      <c r="AA120" s="105"/>
      <c r="AB120" s="186"/>
      <c r="AC120" s="186"/>
    </row>
    <row r="121" spans="11:32" x14ac:dyDescent="0.25">
      <c r="K121" s="256" t="s">
        <v>75</v>
      </c>
      <c r="L121" s="256"/>
      <c r="M121" s="73"/>
      <c r="N121" s="72"/>
      <c r="O121" s="80"/>
      <c r="P121" s="106"/>
      <c r="Q121" s="100"/>
      <c r="R121" s="100"/>
      <c r="S121" s="100"/>
      <c r="T121" s="72"/>
      <c r="U121" s="71"/>
      <c r="V121" s="71"/>
      <c r="W121" s="71"/>
      <c r="X121" s="71"/>
      <c r="Y121" s="71"/>
      <c r="Z121" s="71"/>
      <c r="AA121" s="74"/>
      <c r="AB121" s="187"/>
      <c r="AC121" s="186"/>
    </row>
    <row r="122" spans="11:32" ht="17.399999999999999" thickBot="1" x14ac:dyDescent="0.3">
      <c r="K122" s="256" t="s">
        <v>78</v>
      </c>
      <c r="L122" s="256"/>
      <c r="M122" s="75"/>
      <c r="N122" s="76"/>
      <c r="O122" s="81"/>
      <c r="P122" s="107"/>
      <c r="Q122" s="108"/>
      <c r="R122" s="108"/>
      <c r="S122" s="108"/>
      <c r="T122" s="76"/>
      <c r="U122" s="77"/>
      <c r="V122" s="77"/>
      <c r="W122" s="77"/>
      <c r="X122" s="77"/>
      <c r="Y122" s="77"/>
      <c r="Z122" s="77"/>
      <c r="AA122" s="78"/>
      <c r="AB122" s="186"/>
      <c r="AC122" s="186"/>
    </row>
    <row r="123" spans="11:32" x14ac:dyDescent="0.25">
      <c r="M123" s="25" t="s">
        <v>187</v>
      </c>
    </row>
    <row r="124" spans="11:32" x14ac:dyDescent="0.25">
      <c r="M124" s="25"/>
    </row>
    <row r="125" spans="11:32" ht="17.399999999999999" thickBot="1" x14ac:dyDescent="0.35">
      <c r="K125" s="188" t="s">
        <v>188</v>
      </c>
    </row>
    <row r="126" spans="11:32" ht="17.399999999999999" thickBot="1" x14ac:dyDescent="0.3">
      <c r="M126" s="189">
        <v>0.20833333333333334</v>
      </c>
      <c r="N126" s="190">
        <v>0.25</v>
      </c>
      <c r="O126" s="190">
        <v>0.29166666666666669</v>
      </c>
      <c r="P126" s="190">
        <v>0.33333333333333331</v>
      </c>
      <c r="Q126" s="190">
        <v>0.375</v>
      </c>
      <c r="R126" s="190">
        <v>0.41666666666666669</v>
      </c>
      <c r="S126" s="190">
        <v>0.45833333333333331</v>
      </c>
      <c r="T126" s="190">
        <v>0.5</v>
      </c>
      <c r="U126" s="190">
        <v>0.54166666666666663</v>
      </c>
      <c r="V126" s="190">
        <v>0.58333333333333337</v>
      </c>
      <c r="W126" s="190">
        <v>0.625</v>
      </c>
      <c r="X126" s="190">
        <v>0.66666666666666663</v>
      </c>
      <c r="Y126" s="190">
        <v>0.70833333333333337</v>
      </c>
      <c r="Z126" s="190">
        <v>0.75</v>
      </c>
      <c r="AA126" s="190">
        <v>0.79166666666666663</v>
      </c>
      <c r="AB126" s="190">
        <v>0.83333333333333337</v>
      </c>
      <c r="AC126" s="190">
        <v>0.875</v>
      </c>
      <c r="AD126" s="190">
        <v>0.91666666666666663</v>
      </c>
      <c r="AE126" s="190">
        <v>0.95833333333333337</v>
      </c>
      <c r="AF126" s="191">
        <v>1</v>
      </c>
    </row>
    <row r="127" spans="11:32" x14ac:dyDescent="0.3">
      <c r="L127" s="183" t="s">
        <v>71</v>
      </c>
      <c r="M127" s="192"/>
      <c r="N127" s="193"/>
      <c r="O127" s="194"/>
      <c r="P127" s="194"/>
      <c r="Q127" s="194"/>
      <c r="R127" s="194"/>
      <c r="S127" s="194"/>
      <c r="T127" s="194"/>
      <c r="U127" s="194"/>
      <c r="V127" s="194"/>
      <c r="W127" s="194"/>
      <c r="X127" s="194"/>
      <c r="Y127" s="194"/>
      <c r="Z127" s="194"/>
      <c r="AA127" s="104"/>
      <c r="AB127" s="104"/>
      <c r="AC127" s="104"/>
      <c r="AD127" s="104"/>
      <c r="AE127" s="104"/>
      <c r="AF127" s="105"/>
    </row>
    <row r="128" spans="11:32" x14ac:dyDescent="0.3">
      <c r="L128" s="183" t="s">
        <v>73</v>
      </c>
      <c r="M128" s="111"/>
      <c r="N128" s="86"/>
      <c r="O128" s="109"/>
      <c r="P128" s="109"/>
      <c r="Q128" s="109"/>
      <c r="R128" s="109"/>
      <c r="S128" s="204"/>
      <c r="T128" s="109"/>
      <c r="U128" s="109"/>
      <c r="V128" s="109"/>
      <c r="W128" s="109"/>
      <c r="X128" s="109"/>
      <c r="Y128" s="109"/>
      <c r="Z128" s="109"/>
      <c r="AA128" s="71"/>
      <c r="AB128" s="71"/>
      <c r="AC128" s="71"/>
      <c r="AD128" s="71"/>
      <c r="AE128" s="71"/>
      <c r="AF128" s="74"/>
    </row>
    <row r="129" spans="11:32" x14ac:dyDescent="0.3">
      <c r="L129" s="183" t="s">
        <v>76</v>
      </c>
      <c r="M129" s="111"/>
      <c r="N129" s="86"/>
      <c r="O129" s="109"/>
      <c r="P129" s="109"/>
      <c r="Q129" s="109"/>
      <c r="R129" s="109"/>
      <c r="S129" s="204"/>
      <c r="T129" s="109"/>
      <c r="U129" s="109"/>
      <c r="V129" s="109"/>
      <c r="W129" s="109"/>
      <c r="X129" s="109"/>
      <c r="Y129" s="109"/>
      <c r="Z129" s="109"/>
      <c r="AA129" s="109"/>
      <c r="AB129" s="71"/>
      <c r="AC129" s="71"/>
      <c r="AD129" s="71"/>
      <c r="AE129" s="71"/>
      <c r="AF129" s="74"/>
    </row>
    <row r="130" spans="11:32" x14ac:dyDescent="0.3">
      <c r="L130" s="183" t="s">
        <v>80</v>
      </c>
      <c r="M130" s="111"/>
      <c r="N130" s="86"/>
      <c r="O130" s="109"/>
      <c r="P130" s="109"/>
      <c r="Q130" s="109"/>
      <c r="R130" s="109"/>
      <c r="S130" s="205"/>
      <c r="T130" s="109"/>
      <c r="U130" s="109"/>
      <c r="V130" s="109"/>
      <c r="W130" s="109"/>
      <c r="X130" s="109"/>
      <c r="Y130" s="109"/>
      <c r="Z130" s="109"/>
      <c r="AA130" s="71"/>
      <c r="AB130" s="71"/>
      <c r="AC130" s="71"/>
      <c r="AD130" s="71"/>
      <c r="AE130" s="71"/>
      <c r="AF130" s="74"/>
    </row>
    <row r="131" spans="11:32" x14ac:dyDescent="0.3">
      <c r="L131" s="183" t="s">
        <v>82</v>
      </c>
      <c r="M131" s="111"/>
      <c r="N131" s="86"/>
      <c r="O131" s="109"/>
      <c r="P131" s="109"/>
      <c r="Q131" s="206"/>
      <c r="R131" s="109"/>
      <c r="S131" s="109"/>
      <c r="T131" s="109"/>
      <c r="U131" s="109"/>
      <c r="V131" s="109"/>
      <c r="W131" s="109"/>
      <c r="X131" s="109"/>
      <c r="Y131" s="109"/>
      <c r="Z131" s="109"/>
      <c r="AA131" s="71"/>
      <c r="AB131" s="71"/>
      <c r="AC131" s="71"/>
      <c r="AD131" s="71"/>
      <c r="AE131" s="71"/>
      <c r="AF131" s="74"/>
    </row>
    <row r="132" spans="11:32" x14ac:dyDescent="0.3">
      <c r="L132" s="183" t="s">
        <v>84</v>
      </c>
      <c r="M132" s="111"/>
      <c r="N132" s="86"/>
      <c r="O132" s="71"/>
      <c r="P132" s="71"/>
      <c r="Q132" s="89"/>
      <c r="R132" s="71"/>
      <c r="S132" s="71"/>
      <c r="T132" s="71"/>
      <c r="U132" s="71"/>
      <c r="V132" s="71"/>
      <c r="W132" s="71"/>
      <c r="X132" s="71"/>
      <c r="Y132" s="71"/>
      <c r="Z132" s="71"/>
      <c r="AA132" s="71"/>
      <c r="AB132" s="71"/>
      <c r="AC132" s="71"/>
      <c r="AD132" s="71"/>
      <c r="AE132" s="71"/>
      <c r="AF132" s="74"/>
    </row>
    <row r="133" spans="11:32" ht="17.399999999999999" thickBot="1" x14ac:dyDescent="0.35">
      <c r="L133" s="183" t="s">
        <v>87</v>
      </c>
      <c r="M133" s="113"/>
      <c r="N133" s="114"/>
      <c r="O133" s="77"/>
      <c r="P133" s="77"/>
      <c r="Q133" s="115"/>
      <c r="R133" s="77"/>
      <c r="S133" s="116"/>
      <c r="T133" s="77"/>
      <c r="U133" s="77"/>
      <c r="V133" s="77"/>
      <c r="W133" s="77"/>
      <c r="X133" s="77"/>
      <c r="Y133" s="77"/>
      <c r="Z133" s="77"/>
      <c r="AA133" s="77"/>
      <c r="AB133" s="77"/>
      <c r="AC133" s="77"/>
      <c r="AD133" s="77"/>
      <c r="AE133" s="77"/>
      <c r="AF133" s="78"/>
    </row>
    <row r="134" spans="11:32" x14ac:dyDescent="0.25">
      <c r="K134" s="182"/>
    </row>
  </sheetData>
  <autoFilter ref="B3:G70" xr:uid="{9F56DAE1-F74E-4EB0-9AD7-0C0994EFD48B}">
    <filterColumn colId="0">
      <filters>
        <filter val="0"/>
        <filter val="Ext"/>
      </filters>
    </filterColumn>
  </autoFilter>
  <mergeCells count="5">
    <mergeCell ref="M118:O118"/>
    <mergeCell ref="P118:AA118"/>
    <mergeCell ref="K120:L120"/>
    <mergeCell ref="K121:L121"/>
    <mergeCell ref="K122:L122"/>
  </mergeCells>
  <dataValidations count="5">
    <dataValidation type="list" allowBlank="1" showInputMessage="1" showErrorMessage="1" sqref="E42" xr:uid="{FA9646EC-F144-431E-85C4-1C68BF1BAB1D}">
      <formula1>"Investeringsuitstel, Markttest"</formula1>
    </dataValidation>
    <dataValidation type="list" allowBlank="1" showInputMessage="1" showErrorMessage="1" sqref="E43" xr:uid="{E2C19EA0-1470-465F-B871-3DB95F3B08EA}">
      <formula1>"Netto afname reductie, Netto injectie verhoging"</formula1>
    </dataValidation>
    <dataValidation type="list" allowBlank="1" showInputMessage="1" showErrorMessage="1" sqref="E41" xr:uid="{5F550E71-2C6A-4934-A6BF-BE8C0625CDE0}">
      <formula1>"EV, laadpalen, industrie, Warmtepomp, WKK, Zonnepanelen, Wind"</formula1>
    </dataValidation>
    <dataValidation type="list" allowBlank="1" showInputMessage="1" showErrorMessage="1" sqref="E3" xr:uid="{F270AE81-A989-4141-9BE3-F5F46A6C760C}">
      <formula1>"Damplein, Muizen, Aalst Noord, Bornem, Wezembeek, Gent st-kruiswinkel, Gistel, Koekelare, Jabbeke, Stene, Grimbergen, Wondelgem"</formula1>
    </dataValidation>
    <dataValidation type="list" allowBlank="1" showInputMessage="1" showErrorMessage="1" sqref="B3:B71" xr:uid="{727F4DBF-673E-4CBC-AB54-378CB3E9370A}">
      <formula1>#REF!</formula1>
    </dataValidation>
  </dataValidations>
  <hyperlinks>
    <hyperlink ref="I49" r:id="rId1" display="../../../../../../../:x:/s/PRJ00108/Ec0kb12Q7J9JrhsZ9aRzWJABJX7ltJsNFGuKWvirnS2Sfw?e=JzhxnL" xr:uid="{26C5128B-206A-4F2C-B5F4-8E7676FC2D6C}"/>
    <hyperlink ref="I50" r:id="rId2" display="../../../../../../../:x:/s/PRJ00108/Ec0kb12Q7J9JrhsZ9aRzWJABJX7ltJsNFGuKWvirnS2Sfw?e=JzhxnL" xr:uid="{EA650444-3D06-425C-8D61-C68DBE06C25F}"/>
    <hyperlink ref="I51" r:id="rId3" display="../../../../../../../:x:/s/PRJ00108/Ec0kb12Q7J9JrhsZ9aRzWJABJX7ltJsNFGuKWvirnS2Sfw?e=JzhxnL" xr:uid="{6886C431-F4DD-4FA5-9371-A7443EC13173}"/>
    <hyperlink ref="I63" r:id="rId4" display="../../../../../../../:x:/s/PRJ00108/Ec0kb12Q7J9JrhsZ9aRzWJABJX7ltJsNFGuKWvirnS2Sfw?e=JzhxnL" xr:uid="{C9189EDF-019C-4979-829F-A6A12E6FFD34}"/>
    <hyperlink ref="I64" r:id="rId5" display="../../../../../../../:x:/s/PRJ00108/Ec0kb12Q7J9JrhsZ9aRzWJABJX7ltJsNFGuKWvirnS2Sfw?e=JzhxnL" xr:uid="{878ECB6C-93CA-466F-B3A8-035CA1A798E4}"/>
    <hyperlink ref="I65" r:id="rId6" display="../../../../../../../:x:/s/PRJ00108/Ec0kb12Q7J9JrhsZ9aRzWJABJX7ltJsNFGuKWvirnS2Sfw?e=JzhxnL" xr:uid="{8450F987-37CF-4895-8246-23EB587C9A7F}"/>
    <hyperlink ref="I68" r:id="rId7" display="../../../../../../../:x:/s/PRJ00108/Ec0kb12Q7J9JrhsZ9aRzWJABJX7ltJsNFGuKWvirnS2Sfw?e=JzhxnL" xr:uid="{2502A6ED-629D-4E96-92FB-3A599A21A569}"/>
    <hyperlink ref="I69" r:id="rId8" display="../../../../../../../:x:/s/PRJ00108/Ec0kb12Q7J9JrhsZ9aRzWJABJX7ltJsNFGuKWvirnS2Sfw?e=JzhxnL" xr:uid="{BF778E29-1A17-4490-BBD7-D8F5CA16BB96}"/>
    <hyperlink ref="I58" r:id="rId9" display="../../../../../../../:x:/s/PRJ00108/ERRi7v_s8rlHg22g-tBA_1YB63PVX33jcC0OmHZxqjB2ig?e=mZcimm" xr:uid="{7BB63B0F-FF2D-4D64-80B5-B0EB46D64402}"/>
    <hyperlink ref="I59" r:id="rId10" display="../../../../../../../:x:/s/PRJ00108/ERRi7v_s8rlHg22g-tBA_1YB63PVX33jcC0OmHZxqjB2ig?e=mZcimm" xr:uid="{18C2C050-794F-4248-9571-9EA5BFEE38DA}"/>
    <hyperlink ref="I60" r:id="rId11" display="../../../../../../../:x:/s/PRJ00108/ERRi7v_s8rlHg22g-tBA_1YB63PVX33jcC0OmHZxqjB2ig?e=mZcimm" xr:uid="{E15FCC56-EB1E-4F15-B86F-381C3662871E}"/>
    <hyperlink ref="E17" r:id="rId12" display="https://portal.nodesmarket.com/onboarding/tenders?orderBy=openTo&amp;orderByDirection=asc&amp;map-bounds=51.21783436555637,3.1026077270507817,51.08301990567969,2.7840042114257812&amp;tab=constraint-areas" xr:uid="{84AFEAE3-9638-4A43-AB37-455727DF60E2}"/>
  </hyperlinks>
  <pageMargins left="0.25" right="0.25" top="0.75" bottom="0.75" header="0.3" footer="0.3"/>
  <pageSetup paperSize="9" scale="35" orientation="portrait" r:id="rId13"/>
  <headerFooter>
    <oddHeader>&amp;C&amp;"Calibri"&amp;10&amp;K000000 Fluvius - Intern&amp;1#_x000D_</oddHeader>
  </headerFooter>
  <drawing r:id="rId14"/>
  <legacyDrawing r:id="rId1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CF9B7-A33B-4DDF-B0B3-B44190D46FC6}">
  <sheetPr filterMode="1"/>
  <dimension ref="B1:AF119"/>
  <sheetViews>
    <sheetView view="pageBreakPreview" topLeftCell="A18" zoomScale="60" zoomScaleNormal="100" workbookViewId="0">
      <selection activeCell="G83" sqref="G83"/>
    </sheetView>
  </sheetViews>
  <sheetFormatPr defaultRowHeight="16.8" x14ac:dyDescent="0.3"/>
  <cols>
    <col min="1" max="1" width="4.33203125" customWidth="1"/>
    <col min="2" max="2" width="10" style="137" customWidth="1"/>
    <col min="3" max="3" width="2.109375" customWidth="1"/>
    <col min="4" max="4" width="54.6640625" style="41" customWidth="1"/>
    <col min="5" max="5" width="100.6640625" style="172" customWidth="1"/>
    <col min="6" max="6" width="11.6640625" style="171" customWidth="1"/>
    <col min="7" max="7" width="71.6640625" style="42" customWidth="1"/>
    <col min="8" max="8" width="2" customWidth="1"/>
    <col min="9" max="9" width="24.109375" style="27" customWidth="1"/>
    <col min="24" max="30" width="9.33203125" customWidth="1"/>
    <col min="31" max="31" width="8.88671875" customWidth="1"/>
  </cols>
  <sheetData>
    <row r="1" spans="2:9" ht="26.4" x14ac:dyDescent="0.25">
      <c r="B1" s="134" t="s">
        <v>44</v>
      </c>
      <c r="D1" s="266" t="s">
        <v>45</v>
      </c>
      <c r="E1" s="266"/>
      <c r="F1" s="267"/>
      <c r="G1" s="266"/>
      <c r="I1" s="29" t="s">
        <v>46</v>
      </c>
    </row>
    <row r="2" spans="2:9" ht="80.25" customHeight="1" x14ac:dyDescent="0.3">
      <c r="B2" s="135"/>
    </row>
    <row r="3" spans="2:9" x14ac:dyDescent="0.3">
      <c r="B3" s="128" t="str">
        <f>Template!B3</f>
        <v>Ext</v>
      </c>
      <c r="D3" s="43" t="s">
        <v>48</v>
      </c>
      <c r="E3" s="172" t="s">
        <v>189</v>
      </c>
    </row>
    <row r="4" spans="2:9" x14ac:dyDescent="0.3">
      <c r="B4" s="128" t="str">
        <f>Template!B4</f>
        <v>Ext</v>
      </c>
      <c r="D4" s="43" t="s">
        <v>53</v>
      </c>
      <c r="E4" s="172" t="s">
        <v>54</v>
      </c>
    </row>
    <row r="5" spans="2:9" x14ac:dyDescent="0.3">
      <c r="B5" s="128" t="str">
        <f>Template!B5</f>
        <v>Ext</v>
      </c>
    </row>
    <row r="6" spans="2:9" x14ac:dyDescent="0.3">
      <c r="B6" s="128" t="str">
        <f>Template!B6</f>
        <v>Ext</v>
      </c>
      <c r="D6" s="44" t="s">
        <v>74</v>
      </c>
      <c r="E6" s="148"/>
      <c r="F6" s="177"/>
      <c r="G6" s="45"/>
      <c r="H6" s="18"/>
      <c r="I6" s="30"/>
    </row>
    <row r="7" spans="2:9" ht="17.25" customHeight="1" x14ac:dyDescent="0.25">
      <c r="B7" s="128" t="str">
        <f>Template!B7</f>
        <v>Ext</v>
      </c>
      <c r="D7" s="43" t="s">
        <v>74</v>
      </c>
      <c r="E7" s="65" t="s">
        <v>77</v>
      </c>
      <c r="F7" s="172"/>
      <c r="G7" s="41"/>
      <c r="H7" s="11"/>
      <c r="I7" s="31"/>
    </row>
    <row r="8" spans="2:9" ht="18" customHeight="1" x14ac:dyDescent="0.25">
      <c r="B8" s="128" t="str">
        <f>Template!B8</f>
        <v>Ext</v>
      </c>
      <c r="E8" s="65" t="s">
        <v>81</v>
      </c>
      <c r="F8" s="172"/>
      <c r="G8" s="41"/>
      <c r="H8" s="11"/>
      <c r="I8" s="31"/>
    </row>
    <row r="9" spans="2:9" ht="18" customHeight="1" x14ac:dyDescent="0.3">
      <c r="B9" s="128" t="str">
        <f>Template!B9</f>
        <v>Ext</v>
      </c>
      <c r="E9" s="67" t="s">
        <v>83</v>
      </c>
      <c r="F9" s="172"/>
      <c r="H9" s="11"/>
      <c r="I9" s="31"/>
    </row>
    <row r="10" spans="2:9" ht="18" customHeight="1" x14ac:dyDescent="0.3">
      <c r="B10" s="128" t="str">
        <f>Template!B10</f>
        <v>Ext</v>
      </c>
      <c r="E10" s="65" t="s">
        <v>85</v>
      </c>
      <c r="F10" s="172"/>
      <c r="H10" s="11"/>
      <c r="I10" s="31"/>
    </row>
    <row r="11" spans="2:9" ht="18" customHeight="1" x14ac:dyDescent="0.25">
      <c r="B11" s="128" t="str">
        <f>Template!B11</f>
        <v>Ext</v>
      </c>
      <c r="E11" s="65" t="s">
        <v>88</v>
      </c>
      <c r="F11" s="172"/>
      <c r="G11" s="41"/>
      <c r="H11" s="11"/>
      <c r="I11" s="31"/>
    </row>
    <row r="12" spans="2:9" ht="18" customHeight="1" x14ac:dyDescent="0.25">
      <c r="B12" s="128" t="str">
        <f>Template!B12</f>
        <v>Ext</v>
      </c>
      <c r="E12" s="65" t="s">
        <v>89</v>
      </c>
      <c r="F12" s="172"/>
      <c r="G12" s="41"/>
      <c r="H12" s="11"/>
      <c r="I12" s="31"/>
    </row>
    <row r="13" spans="2:9" x14ac:dyDescent="0.25">
      <c r="B13" s="128" t="str">
        <f>Template!B13</f>
        <v>Ext</v>
      </c>
      <c r="E13" s="65" t="s">
        <v>90</v>
      </c>
      <c r="F13" s="172"/>
      <c r="G13" s="41"/>
      <c r="H13" s="11"/>
      <c r="I13" s="31"/>
    </row>
    <row r="14" spans="2:9" x14ac:dyDescent="0.3">
      <c r="B14" s="128" t="str">
        <f>Template!B14</f>
        <v>Ext</v>
      </c>
    </row>
    <row r="15" spans="2:9" x14ac:dyDescent="0.3">
      <c r="B15" s="128" t="str">
        <f>Template!B15</f>
        <v>Ext</v>
      </c>
      <c r="D15" s="44" t="str">
        <f xml:space="preserve"> "Basisinformatie " &amp; E3</f>
        <v>Basisinformatie Muizen</v>
      </c>
      <c r="E15" s="148"/>
      <c r="F15" s="177"/>
      <c r="G15" s="45" t="s">
        <v>91</v>
      </c>
      <c r="H15" s="18"/>
      <c r="I15" s="32" t="s">
        <v>46</v>
      </c>
    </row>
    <row r="16" spans="2:9" ht="50.4" x14ac:dyDescent="0.3">
      <c r="B16" s="128" t="str">
        <f>Template!B16</f>
        <v>Ext</v>
      </c>
      <c r="D16" s="43" t="s">
        <v>92</v>
      </c>
      <c r="E16" s="173" t="s">
        <v>190</v>
      </c>
      <c r="F16" s="173"/>
      <c r="G16" s="47"/>
      <c r="H16" s="19"/>
      <c r="I16" s="33"/>
    </row>
    <row r="17" spans="2:9" ht="34.799999999999997" x14ac:dyDescent="0.35">
      <c r="B17" s="128" t="str">
        <f>Template!B17</f>
        <v>Ext</v>
      </c>
      <c r="D17" s="43" t="s">
        <v>93</v>
      </c>
      <c r="E17" s="207" t="s">
        <v>176</v>
      </c>
      <c r="G17" s="48" t="s">
        <v>94</v>
      </c>
      <c r="I17" s="27" t="s">
        <v>95</v>
      </c>
    </row>
    <row r="18" spans="2:9" ht="33.6" x14ac:dyDescent="0.3">
      <c r="B18" s="128" t="str">
        <f>Template!B18</f>
        <v>Ext</v>
      </c>
      <c r="D18" s="43" t="s">
        <v>96</v>
      </c>
      <c r="E18" s="172" t="s">
        <v>191</v>
      </c>
      <c r="F18" s="174"/>
      <c r="I18" s="27" t="s">
        <v>97</v>
      </c>
    </row>
    <row r="19" spans="2:9" ht="17.399999999999999" x14ac:dyDescent="0.35">
      <c r="B19" s="128" t="str">
        <f>Template!B19</f>
        <v>Ext</v>
      </c>
      <c r="D19" s="43" t="s">
        <v>98</v>
      </c>
      <c r="E19" s="172" t="s">
        <v>192</v>
      </c>
      <c r="G19" s="48" t="s">
        <v>99</v>
      </c>
      <c r="I19" s="27" t="s">
        <v>100</v>
      </c>
    </row>
    <row r="20" spans="2:9" ht="17.399999999999999" x14ac:dyDescent="0.35">
      <c r="B20" s="128" t="str">
        <f>Template!B20</f>
        <v>Ext</v>
      </c>
      <c r="D20" s="49"/>
      <c r="G20" s="48"/>
    </row>
    <row r="21" spans="2:9" x14ac:dyDescent="0.25">
      <c r="B21" s="128" t="str">
        <f>Template!B21</f>
        <v>Ext</v>
      </c>
      <c r="D21" s="43" t="s">
        <v>180</v>
      </c>
      <c r="E21" s="130" t="s">
        <v>101</v>
      </c>
      <c r="F21" s="175"/>
      <c r="G21" s="127"/>
      <c r="H21" s="10"/>
      <c r="I21" s="31"/>
    </row>
    <row r="22" spans="2:9" x14ac:dyDescent="0.25">
      <c r="B22" s="128" t="str">
        <f>Template!B22</f>
        <v>Ext</v>
      </c>
      <c r="E22" s="65" t="s">
        <v>102</v>
      </c>
      <c r="F22" s="175"/>
      <c r="G22" s="127"/>
      <c r="H22" s="10"/>
      <c r="I22" s="31"/>
    </row>
    <row r="23" spans="2:9" x14ac:dyDescent="0.3">
      <c r="B23" s="128" t="str">
        <f>Template!B23</f>
        <v>Ext</v>
      </c>
      <c r="E23" s="130" t="s">
        <v>103</v>
      </c>
      <c r="H23" s="10"/>
      <c r="I23" s="31"/>
    </row>
    <row r="24" spans="2:9" x14ac:dyDescent="0.3">
      <c r="B24" s="128" t="str">
        <f>Template!B24</f>
        <v>Ext</v>
      </c>
      <c r="E24" s="130" t="s">
        <v>104</v>
      </c>
    </row>
    <row r="25" spans="2:9" x14ac:dyDescent="0.3">
      <c r="B25" s="128" t="str">
        <f>Template!B25</f>
        <v>Ext</v>
      </c>
      <c r="D25" s="130"/>
      <c r="E25" s="179"/>
    </row>
    <row r="26" spans="2:9" x14ac:dyDescent="0.3">
      <c r="B26" s="128" t="str">
        <f>Template!B26</f>
        <v>Ext</v>
      </c>
      <c r="D26" s="44" t="s">
        <v>105</v>
      </c>
      <c r="E26" s="148"/>
      <c r="F26" s="177"/>
      <c r="G26" s="45" t="s">
        <v>91</v>
      </c>
      <c r="H26" s="18"/>
      <c r="I26" s="30"/>
    </row>
    <row r="27" spans="2:9" x14ac:dyDescent="0.3">
      <c r="B27" s="128" t="str">
        <f>Template!B27</f>
        <v>Ext</v>
      </c>
      <c r="D27" s="50" t="s">
        <v>106</v>
      </c>
      <c r="E27" s="152"/>
      <c r="F27" s="178"/>
      <c r="G27" s="51"/>
      <c r="H27" s="20"/>
      <c r="I27" s="34" t="s">
        <v>46</v>
      </c>
    </row>
    <row r="28" spans="2:9" x14ac:dyDescent="0.3">
      <c r="B28" s="128" t="s">
        <v>47</v>
      </c>
      <c r="D28" s="43" t="s">
        <v>107</v>
      </c>
      <c r="E28" s="52">
        <v>77.7</v>
      </c>
      <c r="F28" s="65" t="s">
        <v>29</v>
      </c>
      <c r="I28" s="27" t="s">
        <v>109</v>
      </c>
    </row>
    <row r="29" spans="2:9" ht="17.399999999999999" hidden="1" x14ac:dyDescent="0.35">
      <c r="B29" s="128" t="str">
        <f>Template!B29</f>
        <v>Ext</v>
      </c>
      <c r="D29" s="43" t="s">
        <v>110</v>
      </c>
      <c r="E29" s="52">
        <v>16</v>
      </c>
      <c r="F29" s="65" t="s">
        <v>29</v>
      </c>
      <c r="G29" s="48" t="s">
        <v>111</v>
      </c>
    </row>
    <row r="30" spans="2:9" ht="17.399999999999999" x14ac:dyDescent="0.3">
      <c r="B30" s="128" t="s">
        <v>47</v>
      </c>
      <c r="D30" s="43" t="s">
        <v>112</v>
      </c>
      <c r="E30" s="52">
        <v>110</v>
      </c>
      <c r="F30" s="69"/>
    </row>
    <row r="31" spans="2:9" ht="17.399999999999999" x14ac:dyDescent="0.3">
      <c r="B31" s="128" t="str">
        <f>Template!B31</f>
        <v>Ext</v>
      </c>
      <c r="D31" s="53" t="s">
        <v>113</v>
      </c>
      <c r="E31" s="161">
        <v>160</v>
      </c>
      <c r="F31" s="176"/>
    </row>
    <row r="32" spans="2:9" x14ac:dyDescent="0.3">
      <c r="B32" s="128" t="str">
        <f>Template!B32</f>
        <v>Ext</v>
      </c>
      <c r="D32" s="43"/>
      <c r="E32" s="161"/>
    </row>
    <row r="33" spans="2:9" x14ac:dyDescent="0.3">
      <c r="B33" s="128" t="str">
        <f>Template!B33</f>
        <v>Ext</v>
      </c>
      <c r="D33" s="50" t="s">
        <v>114</v>
      </c>
      <c r="E33" s="164"/>
      <c r="F33" s="178"/>
      <c r="G33" s="51"/>
      <c r="H33" s="20"/>
      <c r="I33" s="34" t="s">
        <v>46</v>
      </c>
    </row>
    <row r="34" spans="2:9" x14ac:dyDescent="0.3">
      <c r="B34" s="128" t="str">
        <f>Template!B34</f>
        <v>Ext</v>
      </c>
      <c r="D34" s="43" t="s">
        <v>115</v>
      </c>
      <c r="E34" s="165">
        <v>88</v>
      </c>
      <c r="F34" s="171" t="s">
        <v>29</v>
      </c>
      <c r="I34" s="27" t="s">
        <v>117</v>
      </c>
    </row>
    <row r="35" spans="2:9" x14ac:dyDescent="0.3">
      <c r="B35" s="128" t="str">
        <f>Template!B35</f>
        <v>Ext</v>
      </c>
      <c r="D35" s="43" t="s">
        <v>113</v>
      </c>
      <c r="E35" s="166">
        <v>25300</v>
      </c>
    </row>
    <row r="36" spans="2:9" x14ac:dyDescent="0.3">
      <c r="B36" s="128" t="s">
        <v>47</v>
      </c>
      <c r="D36" s="43" t="s">
        <v>118</v>
      </c>
      <c r="E36" s="166">
        <v>321</v>
      </c>
    </row>
    <row r="37" spans="2:9" x14ac:dyDescent="0.3">
      <c r="B37" s="128" t="str">
        <f>Template!B37</f>
        <v>Ext</v>
      </c>
    </row>
    <row r="38" spans="2:9" x14ac:dyDescent="0.3">
      <c r="B38" s="128" t="str">
        <f>Template!B38</f>
        <v>Ext</v>
      </c>
      <c r="D38" s="50" t="s">
        <v>119</v>
      </c>
      <c r="E38" s="152"/>
      <c r="F38" s="178"/>
      <c r="G38" s="51"/>
      <c r="H38" s="20"/>
      <c r="I38" s="34" t="s">
        <v>46</v>
      </c>
    </row>
    <row r="39" spans="2:9" ht="52.2" hidden="1" x14ac:dyDescent="0.35">
      <c r="B39" s="128" t="s">
        <v>55</v>
      </c>
      <c r="D39" s="43" t="s">
        <v>120</v>
      </c>
      <c r="E39" s="158"/>
      <c r="G39" s="48" t="s">
        <v>121</v>
      </c>
      <c r="I39" s="27" t="s">
        <v>122</v>
      </c>
    </row>
    <row r="40" spans="2:9" ht="52.2" hidden="1" x14ac:dyDescent="0.35">
      <c r="B40" s="128" t="s">
        <v>55</v>
      </c>
      <c r="D40" s="43" t="s">
        <v>123</v>
      </c>
      <c r="E40" s="147"/>
      <c r="G40" s="48" t="s">
        <v>124</v>
      </c>
      <c r="I40" s="27" t="s">
        <v>122</v>
      </c>
    </row>
    <row r="41" spans="2:9" ht="17.399999999999999" hidden="1" x14ac:dyDescent="0.35">
      <c r="B41" s="128" t="s">
        <v>55</v>
      </c>
      <c r="D41" s="43" t="s">
        <v>125</v>
      </c>
      <c r="G41" s="48" t="s">
        <v>126</v>
      </c>
      <c r="H41" s="25"/>
    </row>
    <row r="42" spans="2:9" x14ac:dyDescent="0.3">
      <c r="B42" s="128" t="str">
        <f>Template!B42</f>
        <v>Ext</v>
      </c>
      <c r="D42" s="43" t="s">
        <v>127</v>
      </c>
      <c r="E42" s="161" t="s">
        <v>181</v>
      </c>
      <c r="G42" s="59"/>
    </row>
    <row r="43" spans="2:9" x14ac:dyDescent="0.3">
      <c r="B43" s="128" t="str">
        <f>Template!B43</f>
        <v>Ext</v>
      </c>
      <c r="D43" s="43" t="s">
        <v>128</v>
      </c>
      <c r="E43" s="161" t="s">
        <v>182</v>
      </c>
      <c r="G43" s="59"/>
    </row>
    <row r="44" spans="2:9" x14ac:dyDescent="0.3">
      <c r="B44" s="128" t="str">
        <f>Template!B44</f>
        <v>Ext</v>
      </c>
      <c r="E44" s="161"/>
      <c r="G44" s="59"/>
    </row>
    <row r="45" spans="2:9" x14ac:dyDescent="0.3">
      <c r="B45" s="128" t="str">
        <f>Template!B45</f>
        <v>Ext</v>
      </c>
      <c r="D45" s="44" t="s">
        <v>129</v>
      </c>
      <c r="E45" s="148"/>
      <c r="F45" s="177"/>
      <c r="G45" s="45" t="s">
        <v>91</v>
      </c>
      <c r="H45" s="18"/>
      <c r="I45" s="35"/>
    </row>
    <row r="46" spans="2:9" x14ac:dyDescent="0.3">
      <c r="B46" s="128" t="str">
        <f>Template!B46</f>
        <v>Ext</v>
      </c>
      <c r="D46" s="50" t="s">
        <v>130</v>
      </c>
      <c r="E46" s="152"/>
      <c r="F46" s="178"/>
      <c r="G46" s="51"/>
      <c r="H46" s="20"/>
      <c r="I46" s="34"/>
    </row>
    <row r="47" spans="2:9" ht="34.799999999999997" hidden="1" x14ac:dyDescent="0.35">
      <c r="B47" s="128" t="s">
        <v>55</v>
      </c>
      <c r="D47" s="43" t="s">
        <v>131</v>
      </c>
      <c r="G47" s="48" t="s">
        <v>132</v>
      </c>
      <c r="H47" s="25"/>
      <c r="I47" s="27" t="s">
        <v>133</v>
      </c>
    </row>
    <row r="48" spans="2:9" ht="34.799999999999997" hidden="1" x14ac:dyDescent="0.35">
      <c r="B48" s="128" t="str">
        <f>Template!B48</f>
        <v>Ext</v>
      </c>
      <c r="D48" s="43" t="s">
        <v>134</v>
      </c>
      <c r="E48" s="41"/>
      <c r="F48" s="65"/>
      <c r="G48" s="48" t="s">
        <v>135</v>
      </c>
      <c r="H48" s="25"/>
      <c r="I48" s="27" t="s">
        <v>136</v>
      </c>
    </row>
    <row r="49" spans="2:12" ht="34.799999999999997" x14ac:dyDescent="0.35">
      <c r="B49" s="128" t="str">
        <f>Template!B49</f>
        <v>Ext</v>
      </c>
      <c r="D49" s="43" t="s">
        <v>137</v>
      </c>
      <c r="E49" s="161">
        <f>_xlfn.XLOOKUP(E3,Volumes!B4:B15,Volumes!O4:O15)</f>
        <v>6.4</v>
      </c>
      <c r="F49" s="171" t="s">
        <v>138</v>
      </c>
      <c r="G49" s="48" t="s">
        <v>139</v>
      </c>
      <c r="I49" s="36" t="s">
        <v>140</v>
      </c>
    </row>
    <row r="50" spans="2:12" ht="34.799999999999997" x14ac:dyDescent="0.35">
      <c r="B50" s="128" t="str">
        <f>Template!B50</f>
        <v>Ext</v>
      </c>
      <c r="D50" s="43" t="s">
        <v>141</v>
      </c>
      <c r="E50" s="161" t="s">
        <v>193</v>
      </c>
      <c r="F50" s="171" t="s">
        <v>138</v>
      </c>
      <c r="G50" s="48" t="s">
        <v>142</v>
      </c>
      <c r="H50" s="25"/>
      <c r="I50" s="36" t="s">
        <v>140</v>
      </c>
    </row>
    <row r="51" spans="2:12" ht="17.399999999999999" hidden="1" x14ac:dyDescent="0.35">
      <c r="B51" s="128" t="str">
        <f>Template!B51</f>
        <v>Ext</v>
      </c>
      <c r="D51" s="43" t="s">
        <v>143</v>
      </c>
      <c r="E51" s="161" t="s">
        <v>194</v>
      </c>
      <c r="F51" s="171" t="s">
        <v>138</v>
      </c>
      <c r="G51" s="48" t="s">
        <v>144</v>
      </c>
      <c r="H51" s="25"/>
      <c r="I51" s="36" t="s">
        <v>140</v>
      </c>
    </row>
    <row r="52" spans="2:12" x14ac:dyDescent="0.3">
      <c r="B52" s="128" t="str">
        <f>Template!B52</f>
        <v>Ext</v>
      </c>
      <c r="E52" s="161"/>
      <c r="H52" s="25"/>
    </row>
    <row r="53" spans="2:12" x14ac:dyDescent="0.3">
      <c r="B53" s="128" t="str">
        <f>Template!B53</f>
        <v>Ext</v>
      </c>
      <c r="D53" s="44" t="s">
        <v>145</v>
      </c>
      <c r="E53" s="162"/>
      <c r="F53" s="177"/>
      <c r="G53" s="45" t="s">
        <v>91</v>
      </c>
      <c r="H53" s="37"/>
      <c r="I53" s="30"/>
    </row>
    <row r="54" spans="2:12" ht="17.399999999999999" x14ac:dyDescent="0.35">
      <c r="B54" s="128" t="str">
        <f>Template!B54</f>
        <v>Ext</v>
      </c>
      <c r="D54" s="43" t="s">
        <v>146</v>
      </c>
      <c r="E54" s="168">
        <f>_xlfn.XLOOKUP($E$3,Volumes!B4:B15,Volumes!Q4:Q15)</f>
        <v>87612.200126190481</v>
      </c>
      <c r="F54" s="171" t="s">
        <v>30</v>
      </c>
      <c r="G54" s="48" t="s">
        <v>147</v>
      </c>
      <c r="I54" s="27" t="s">
        <v>148</v>
      </c>
    </row>
    <row r="55" spans="2:12" ht="17.399999999999999" x14ac:dyDescent="0.3">
      <c r="B55" s="128" t="str">
        <f>Template!B55</f>
        <v>Ext</v>
      </c>
      <c r="D55" s="43" t="s">
        <v>149</v>
      </c>
      <c r="E55" s="161">
        <f>_xlfn.XLOOKUP($E$3,Volumes!B4:B15,Volumes!D4:D15)</f>
        <v>260</v>
      </c>
      <c r="F55" s="171" t="s">
        <v>150</v>
      </c>
      <c r="G55" s="150" t="s">
        <v>151</v>
      </c>
      <c r="J55" s="59"/>
      <c r="L55" s="27"/>
    </row>
    <row r="56" spans="2:12" hidden="1" x14ac:dyDescent="0.3">
      <c r="B56" s="128" t="str">
        <f>Template!B56</f>
        <v>Ext</v>
      </c>
      <c r="D56" s="43" t="s">
        <v>152</v>
      </c>
      <c r="E56" s="161"/>
      <c r="F56" s="65"/>
      <c r="H56" s="25"/>
      <c r="I56" s="38"/>
    </row>
    <row r="57" spans="2:12" hidden="1" x14ac:dyDescent="0.3">
      <c r="B57" s="128" t="str">
        <f>Template!B57</f>
        <v>Ext</v>
      </c>
      <c r="D57" s="60" t="s">
        <v>153</v>
      </c>
      <c r="E57" s="169"/>
      <c r="F57" s="70"/>
      <c r="G57" s="51"/>
      <c r="I57" s="39"/>
    </row>
    <row r="58" spans="2:12" ht="17.399999999999999" hidden="1" x14ac:dyDescent="0.35">
      <c r="B58" s="128" t="str">
        <f>Template!B58</f>
        <v>Ext</v>
      </c>
      <c r="D58" s="62" t="s">
        <v>154</v>
      </c>
      <c r="E58" s="161"/>
      <c r="F58" s="65" t="s">
        <v>155</v>
      </c>
      <c r="G58" s="48" t="s">
        <v>156</v>
      </c>
      <c r="I58" s="36" t="s">
        <v>157</v>
      </c>
    </row>
    <row r="59" spans="2:12" ht="17.399999999999999" hidden="1" x14ac:dyDescent="0.35">
      <c r="B59" s="128" t="str">
        <f>Template!B59</f>
        <v>Ext</v>
      </c>
      <c r="D59" s="62" t="s">
        <v>158</v>
      </c>
      <c r="E59" s="161"/>
      <c r="F59" s="65" t="s">
        <v>155</v>
      </c>
      <c r="G59" s="48" t="s">
        <v>156</v>
      </c>
      <c r="I59" s="36" t="s">
        <v>157</v>
      </c>
    </row>
    <row r="60" spans="2:12" ht="17.399999999999999" hidden="1" x14ac:dyDescent="0.35">
      <c r="B60" s="128" t="str">
        <f>Template!B60</f>
        <v>Ext</v>
      </c>
      <c r="D60" s="62" t="s">
        <v>159</v>
      </c>
      <c r="E60" s="161"/>
      <c r="F60" s="65" t="s">
        <v>160</v>
      </c>
      <c r="G60" s="48" t="s">
        <v>156</v>
      </c>
      <c r="I60" s="36" t="s">
        <v>157</v>
      </c>
    </row>
    <row r="61" spans="2:12" x14ac:dyDescent="0.3">
      <c r="B61" s="128" t="str">
        <f>Template!B61</f>
        <v>Ext</v>
      </c>
      <c r="E61" s="161"/>
      <c r="I61" s="36"/>
    </row>
    <row r="62" spans="2:12" x14ac:dyDescent="0.3">
      <c r="B62" s="128" t="str">
        <f>Template!B62</f>
        <v>Ext</v>
      </c>
      <c r="D62" s="44" t="s">
        <v>161</v>
      </c>
      <c r="E62" s="162"/>
      <c r="F62" s="177"/>
      <c r="G62" s="45" t="s">
        <v>91</v>
      </c>
      <c r="H62" s="18"/>
      <c r="I62" s="30"/>
    </row>
    <row r="63" spans="2:12" ht="17.399999999999999" hidden="1" x14ac:dyDescent="0.35">
      <c r="B63" s="128" t="str">
        <f>Template!B63</f>
        <v>Ext</v>
      </c>
      <c r="D63" s="43" t="s">
        <v>162</v>
      </c>
      <c r="E63" s="161">
        <f>_xlfn.XLOOKUP($E$3,Volumes!B4:B15,Volumes!E4:E15)</f>
        <v>996.8</v>
      </c>
      <c r="F63" s="65" t="s">
        <v>150</v>
      </c>
      <c r="G63" s="48" t="s">
        <v>126</v>
      </c>
      <c r="H63" s="25"/>
      <c r="I63" s="36" t="s">
        <v>140</v>
      </c>
    </row>
    <row r="64" spans="2:12" ht="17.399999999999999" hidden="1" x14ac:dyDescent="0.35">
      <c r="B64" s="128" t="str">
        <f>Template!B64</f>
        <v>Ext</v>
      </c>
      <c r="D64" s="43" t="s">
        <v>163</v>
      </c>
      <c r="E64" s="161">
        <f>_xlfn.XLOOKUP($E$3,Volumes!B4:B15,Volumes!F4:F15)</f>
        <v>178</v>
      </c>
      <c r="F64" s="65" t="s">
        <v>150</v>
      </c>
      <c r="G64" s="48" t="s">
        <v>126</v>
      </c>
      <c r="I64" s="36" t="s">
        <v>140</v>
      </c>
    </row>
    <row r="65" spans="2:9" ht="17.399999999999999" hidden="1" x14ac:dyDescent="0.35">
      <c r="B65" s="128" t="str">
        <f>Template!B65</f>
        <v>Ext</v>
      </c>
      <c r="D65" s="43" t="s">
        <v>164</v>
      </c>
      <c r="E65" s="161">
        <f>_xlfn.XLOOKUP($E$3,Volumes!B4:B15,Volumes!G4:G15)</f>
        <v>143.19999999999999</v>
      </c>
      <c r="F65" s="65" t="s">
        <v>25</v>
      </c>
      <c r="G65" s="48" t="s">
        <v>126</v>
      </c>
      <c r="I65" s="36" t="s">
        <v>140</v>
      </c>
    </row>
    <row r="66" spans="2:9" ht="17.399999999999999" hidden="1" x14ac:dyDescent="0.35">
      <c r="B66" s="128" t="str">
        <f>Template!B66</f>
        <v>Ext</v>
      </c>
      <c r="D66" s="43" t="s">
        <v>165</v>
      </c>
      <c r="E66" s="145">
        <f>E63/(E64+E65)</f>
        <v>3.1033623910336239</v>
      </c>
      <c r="G66" s="48" t="s">
        <v>126</v>
      </c>
      <c r="H66" s="25"/>
      <c r="I66" s="40" t="s">
        <v>166</v>
      </c>
    </row>
    <row r="67" spans="2:9" hidden="1" x14ac:dyDescent="0.3">
      <c r="B67" s="128" t="str">
        <f>Template!B67</f>
        <v>Ext</v>
      </c>
      <c r="D67" s="43" t="s">
        <v>167</v>
      </c>
      <c r="E67" s="161"/>
      <c r="F67" s="65"/>
      <c r="H67" s="25"/>
      <c r="I67" s="40"/>
    </row>
    <row r="68" spans="2:9" ht="17.399999999999999" x14ac:dyDescent="0.35">
      <c r="B68" s="128" t="str">
        <f>Template!B68</f>
        <v>Ext</v>
      </c>
      <c r="D68" s="64" t="s">
        <v>168</v>
      </c>
      <c r="E68" s="161">
        <f>_xlfn.XLOOKUP($E$3,Volumes!B4:B15,Volumes!H4:H15)</f>
        <v>148</v>
      </c>
      <c r="F68" s="171" t="s">
        <v>169</v>
      </c>
      <c r="G68" s="48" t="s">
        <v>170</v>
      </c>
      <c r="H68" s="25"/>
      <c r="I68" s="36" t="s">
        <v>140</v>
      </c>
    </row>
    <row r="69" spans="2:9" ht="34.799999999999997" hidden="1" x14ac:dyDescent="0.35">
      <c r="B69" s="128" t="str">
        <f>Template!B69</f>
        <v>Ext</v>
      </c>
      <c r="D69" s="43" t="s">
        <v>171</v>
      </c>
      <c r="E69" s="52"/>
      <c r="F69" s="65"/>
      <c r="G69" s="48" t="s">
        <v>172</v>
      </c>
      <c r="H69" s="25"/>
      <c r="I69" s="36" t="s">
        <v>140</v>
      </c>
    </row>
    <row r="70" spans="2:9" x14ac:dyDescent="0.3">
      <c r="B70" s="128" t="str">
        <f>Template!B70</f>
        <v>Ext</v>
      </c>
      <c r="D70" s="43" t="s">
        <v>53</v>
      </c>
      <c r="E70" s="161" t="str">
        <f>E4</f>
        <v>December 2024 - December 2025</v>
      </c>
    </row>
    <row r="71" spans="2:9" hidden="1" x14ac:dyDescent="0.3">
      <c r="B71" s="129"/>
      <c r="D71" s="43"/>
      <c r="E71" s="180"/>
      <c r="I71" s="27" t="s">
        <v>173</v>
      </c>
    </row>
    <row r="72" spans="2:9" x14ac:dyDescent="0.3">
      <c r="B72" s="8"/>
      <c r="D72" s="44" t="s">
        <v>185</v>
      </c>
      <c r="E72" s="162"/>
      <c r="F72" s="154"/>
      <c r="G72" s="45"/>
    </row>
    <row r="73" spans="2:9" x14ac:dyDescent="0.3">
      <c r="B73" s="8"/>
    </row>
    <row r="74" spans="2:9" x14ac:dyDescent="0.3">
      <c r="B74" s="8"/>
    </row>
    <row r="75" spans="2:9" x14ac:dyDescent="0.3">
      <c r="B75" s="8"/>
    </row>
    <row r="76" spans="2:9" x14ac:dyDescent="0.3">
      <c r="B76" s="8"/>
    </row>
    <row r="77" spans="2:9" x14ac:dyDescent="0.3">
      <c r="B77" s="8"/>
    </row>
    <row r="78" spans="2:9" x14ac:dyDescent="0.3">
      <c r="B78" s="8"/>
    </row>
    <row r="79" spans="2:9" x14ac:dyDescent="0.3">
      <c r="B79" s="8"/>
    </row>
    <row r="80" spans="2:9" x14ac:dyDescent="0.3">
      <c r="B80" s="8"/>
    </row>
    <row r="81" spans="2:2" x14ac:dyDescent="0.3">
      <c r="B81" s="8"/>
    </row>
    <row r="82" spans="2:2" x14ac:dyDescent="0.3">
      <c r="B82" s="8"/>
    </row>
    <row r="83" spans="2:2" x14ac:dyDescent="0.3">
      <c r="B83" s="8"/>
    </row>
    <row r="84" spans="2:2" x14ac:dyDescent="0.3">
      <c r="B84" s="136"/>
    </row>
    <row r="85" spans="2:2" x14ac:dyDescent="0.3">
      <c r="B85" s="136"/>
    </row>
    <row r="86" spans="2:2" x14ac:dyDescent="0.3">
      <c r="B86" s="136"/>
    </row>
    <row r="102" spans="11:32" ht="17.399999999999999" thickBot="1" x14ac:dyDescent="0.35">
      <c r="K102" s="188" t="s">
        <v>186</v>
      </c>
    </row>
    <row r="103" spans="11:32" x14ac:dyDescent="0.3">
      <c r="K103" s="197"/>
      <c r="L103" s="197"/>
      <c r="M103" s="258">
        <v>2024</v>
      </c>
      <c r="N103" s="259"/>
      <c r="O103" s="259"/>
      <c r="P103" s="263">
        <v>2025</v>
      </c>
      <c r="Q103" s="264"/>
      <c r="R103" s="264"/>
      <c r="S103" s="264"/>
      <c r="T103" s="264"/>
      <c r="U103" s="264"/>
      <c r="V103" s="264"/>
      <c r="W103" s="264"/>
      <c r="X103" s="264"/>
      <c r="Y103" s="264"/>
      <c r="Z103" s="264"/>
      <c r="AA103" s="265"/>
      <c r="AB103" s="184"/>
      <c r="AC103" s="184"/>
    </row>
    <row r="104" spans="11:32" ht="17.399999999999999" thickBot="1" x14ac:dyDescent="0.35">
      <c r="K104" s="197"/>
      <c r="L104" s="197"/>
      <c r="M104" s="4" t="s">
        <v>56</v>
      </c>
      <c r="N104" s="5" t="s">
        <v>57</v>
      </c>
      <c r="O104" s="79" t="s">
        <v>58</v>
      </c>
      <c r="P104" s="4" t="s">
        <v>59</v>
      </c>
      <c r="Q104" s="5" t="s">
        <v>60</v>
      </c>
      <c r="R104" s="5" t="s">
        <v>61</v>
      </c>
      <c r="S104" s="5" t="s">
        <v>62</v>
      </c>
      <c r="T104" s="5" t="s">
        <v>63</v>
      </c>
      <c r="U104" s="5" t="s">
        <v>64</v>
      </c>
      <c r="V104" s="5" t="s">
        <v>65</v>
      </c>
      <c r="W104" s="5" t="s">
        <v>66</v>
      </c>
      <c r="X104" s="5" t="s">
        <v>67</v>
      </c>
      <c r="Y104" s="5" t="s">
        <v>68</v>
      </c>
      <c r="Z104" s="5" t="s">
        <v>69</v>
      </c>
      <c r="AA104" s="6" t="s">
        <v>58</v>
      </c>
      <c r="AB104" s="185"/>
      <c r="AC104" s="185"/>
    </row>
    <row r="105" spans="11:32" x14ac:dyDescent="0.3">
      <c r="K105" s="256" t="s">
        <v>72</v>
      </c>
      <c r="L105" s="256"/>
      <c r="M105" s="195"/>
      <c r="N105" s="103"/>
      <c r="O105" s="196"/>
      <c r="P105" s="101"/>
      <c r="Q105" s="102"/>
      <c r="R105" s="102"/>
      <c r="S105" s="102"/>
      <c r="T105" s="103"/>
      <c r="U105" s="104"/>
      <c r="V105" s="104"/>
      <c r="W105" s="104"/>
      <c r="X105" s="104"/>
      <c r="Y105" s="104"/>
      <c r="Z105" s="104"/>
      <c r="AA105" s="105"/>
      <c r="AB105" s="186"/>
      <c r="AC105" s="186"/>
    </row>
    <row r="106" spans="11:32" x14ac:dyDescent="0.3">
      <c r="K106" s="256" t="s">
        <v>75</v>
      </c>
      <c r="L106" s="256"/>
      <c r="M106" s="73"/>
      <c r="N106" s="72"/>
      <c r="O106" s="80"/>
      <c r="P106" s="106"/>
      <c r="Q106" s="100"/>
      <c r="R106" s="100"/>
      <c r="S106" s="100"/>
      <c r="T106" s="72"/>
      <c r="U106" s="71"/>
      <c r="V106" s="71"/>
      <c r="W106" s="71"/>
      <c r="X106" s="71"/>
      <c r="Y106" s="71"/>
      <c r="Z106" s="71"/>
      <c r="AA106" s="74"/>
      <c r="AB106" s="187"/>
      <c r="AC106" s="186"/>
    </row>
    <row r="107" spans="11:32" ht="17.399999999999999" thickBot="1" x14ac:dyDescent="0.35">
      <c r="K107" s="256" t="s">
        <v>78</v>
      </c>
      <c r="L107" s="256"/>
      <c r="M107" s="75"/>
      <c r="N107" s="76"/>
      <c r="O107" s="81"/>
      <c r="P107" s="107"/>
      <c r="Q107" s="108"/>
      <c r="R107" s="108"/>
      <c r="S107" s="108"/>
      <c r="T107" s="76"/>
      <c r="U107" s="77"/>
      <c r="V107" s="77"/>
      <c r="W107" s="77"/>
      <c r="X107" s="77"/>
      <c r="Y107" s="77"/>
      <c r="Z107" s="77"/>
      <c r="AA107" s="78"/>
      <c r="AB107" s="186"/>
      <c r="AC107" s="186"/>
    </row>
    <row r="108" spans="11:32" x14ac:dyDescent="0.3">
      <c r="M108" s="25" t="s">
        <v>187</v>
      </c>
    </row>
    <row r="109" spans="11:32" x14ac:dyDescent="0.3">
      <c r="M109" s="25"/>
    </row>
    <row r="110" spans="11:32" ht="17.399999999999999" thickBot="1" x14ac:dyDescent="0.35">
      <c r="K110" s="188" t="s">
        <v>188</v>
      </c>
    </row>
    <row r="111" spans="11:32" ht="17.399999999999999" thickBot="1" x14ac:dyDescent="0.35">
      <c r="M111" s="189">
        <v>0.20833333333333334</v>
      </c>
      <c r="N111" s="190">
        <v>0.25</v>
      </c>
      <c r="O111" s="190">
        <v>0.29166666666666669</v>
      </c>
      <c r="P111" s="190">
        <v>0.33333333333333331</v>
      </c>
      <c r="Q111" s="190">
        <v>0.375</v>
      </c>
      <c r="R111" s="190">
        <v>0.41666666666666669</v>
      </c>
      <c r="S111" s="190">
        <v>0.45833333333333331</v>
      </c>
      <c r="T111" s="190">
        <v>0.5</v>
      </c>
      <c r="U111" s="190">
        <v>0.54166666666666663</v>
      </c>
      <c r="V111" s="190">
        <v>0.58333333333333337</v>
      </c>
      <c r="W111" s="190">
        <v>0.625</v>
      </c>
      <c r="X111" s="190">
        <v>0.66666666666666663</v>
      </c>
      <c r="Y111" s="190">
        <v>0.70833333333333337</v>
      </c>
      <c r="Z111" s="190">
        <v>0.75</v>
      </c>
      <c r="AA111" s="190">
        <v>0.79166666666666663</v>
      </c>
      <c r="AB111" s="190">
        <v>0.83333333333333337</v>
      </c>
      <c r="AC111" s="190">
        <v>0.875</v>
      </c>
      <c r="AD111" s="190">
        <v>0.91666666666666663</v>
      </c>
      <c r="AE111" s="190">
        <v>0.95833333333333337</v>
      </c>
      <c r="AF111" s="191">
        <v>1</v>
      </c>
    </row>
    <row r="112" spans="11:32" x14ac:dyDescent="0.3">
      <c r="L112" s="183" t="s">
        <v>71</v>
      </c>
      <c r="M112" s="192"/>
      <c r="N112" s="193"/>
      <c r="O112" s="194"/>
      <c r="P112" s="194"/>
      <c r="Q112" s="104"/>
      <c r="R112" s="104"/>
      <c r="S112" s="104"/>
      <c r="T112" s="104"/>
      <c r="U112" s="104"/>
      <c r="V112" s="104"/>
      <c r="W112" s="104"/>
      <c r="X112" s="194"/>
      <c r="Y112" s="194"/>
      <c r="Z112" s="194"/>
      <c r="AA112" s="194"/>
      <c r="AB112" s="104"/>
      <c r="AC112" s="104"/>
      <c r="AD112" s="104"/>
      <c r="AE112" s="104"/>
      <c r="AF112" s="105"/>
    </row>
    <row r="113" spans="11:32" x14ac:dyDescent="0.3">
      <c r="L113" s="183" t="s">
        <v>73</v>
      </c>
      <c r="M113" s="111"/>
      <c r="N113" s="110"/>
      <c r="O113" s="109"/>
      <c r="P113" s="109"/>
      <c r="Q113" s="71"/>
      <c r="R113" s="71"/>
      <c r="S113" s="87"/>
      <c r="T113" s="71"/>
      <c r="U113" s="71"/>
      <c r="V113" s="71"/>
      <c r="W113" s="71"/>
      <c r="X113" s="109"/>
      <c r="Y113" s="109"/>
      <c r="Z113" s="109"/>
      <c r="AA113" s="109"/>
      <c r="AB113" s="71"/>
      <c r="AC113" s="71"/>
      <c r="AD113" s="71"/>
      <c r="AE113" s="71"/>
      <c r="AF113" s="74"/>
    </row>
    <row r="114" spans="11:32" x14ac:dyDescent="0.3">
      <c r="L114" s="183" t="s">
        <v>76</v>
      </c>
      <c r="M114" s="112"/>
      <c r="N114" s="110"/>
      <c r="O114" s="109"/>
      <c r="P114" s="109"/>
      <c r="Q114" s="71"/>
      <c r="R114" s="71"/>
      <c r="S114" s="87"/>
      <c r="T114" s="71"/>
      <c r="U114" s="71"/>
      <c r="V114" s="71"/>
      <c r="W114" s="71"/>
      <c r="X114" s="109"/>
      <c r="Y114" s="109"/>
      <c r="Z114" s="109"/>
      <c r="AA114" s="109"/>
      <c r="AB114" s="109"/>
      <c r="AC114" s="71"/>
      <c r="AD114" s="71"/>
      <c r="AE114" s="71"/>
      <c r="AF114" s="74"/>
    </row>
    <row r="115" spans="11:32" x14ac:dyDescent="0.3">
      <c r="L115" s="183" t="s">
        <v>80</v>
      </c>
      <c r="M115" s="112"/>
      <c r="N115" s="110"/>
      <c r="O115" s="109"/>
      <c r="P115" s="109"/>
      <c r="Q115" s="71"/>
      <c r="R115" s="71"/>
      <c r="S115" s="88"/>
      <c r="T115" s="71"/>
      <c r="U115" s="71"/>
      <c r="V115" s="71"/>
      <c r="W115" s="71"/>
      <c r="X115" s="109"/>
      <c r="Y115" s="109"/>
      <c r="Z115" s="109"/>
      <c r="AA115" s="109"/>
      <c r="AB115" s="71"/>
      <c r="AC115" s="71"/>
      <c r="AD115" s="71"/>
      <c r="AE115" s="71"/>
      <c r="AF115" s="74"/>
    </row>
    <row r="116" spans="11:32" x14ac:dyDescent="0.3">
      <c r="L116" s="183" t="s">
        <v>82</v>
      </c>
      <c r="M116" s="111"/>
      <c r="N116" s="110"/>
      <c r="O116" s="109"/>
      <c r="P116" s="71"/>
      <c r="Q116" s="89"/>
      <c r="R116" s="71"/>
      <c r="S116" s="71"/>
      <c r="T116" s="71"/>
      <c r="U116" s="71"/>
      <c r="V116" s="71"/>
      <c r="W116" s="71"/>
      <c r="X116" s="109"/>
      <c r="Y116" s="109"/>
      <c r="Z116" s="109"/>
      <c r="AA116" s="71"/>
      <c r="AB116" s="71"/>
      <c r="AC116" s="71"/>
      <c r="AD116" s="71"/>
      <c r="AE116" s="71"/>
      <c r="AF116" s="74"/>
    </row>
    <row r="117" spans="11:32" x14ac:dyDescent="0.3">
      <c r="L117" s="183" t="s">
        <v>84</v>
      </c>
      <c r="M117" s="111"/>
      <c r="N117" s="86"/>
      <c r="O117" s="71"/>
      <c r="P117" s="71"/>
      <c r="Q117" s="89"/>
      <c r="R117" s="71"/>
      <c r="S117" s="71"/>
      <c r="T117" s="71"/>
      <c r="U117" s="71"/>
      <c r="V117" s="71"/>
      <c r="W117" s="71"/>
      <c r="X117" s="109"/>
      <c r="Y117" s="109"/>
      <c r="Z117" s="71"/>
      <c r="AA117" s="71"/>
      <c r="AB117" s="71"/>
      <c r="AC117" s="71"/>
      <c r="AD117" s="71"/>
      <c r="AE117" s="71"/>
      <c r="AF117" s="74"/>
    </row>
    <row r="118" spans="11:32" ht="17.399999999999999" thickBot="1" x14ac:dyDescent="0.35">
      <c r="L118" s="183" t="s">
        <v>87</v>
      </c>
      <c r="M118" s="113"/>
      <c r="N118" s="114"/>
      <c r="O118" s="77"/>
      <c r="P118" s="77"/>
      <c r="Q118" s="115"/>
      <c r="R118" s="77"/>
      <c r="S118" s="116"/>
      <c r="T118" s="77"/>
      <c r="U118" s="77"/>
      <c r="V118" s="77"/>
      <c r="W118" s="77"/>
      <c r="X118" s="117"/>
      <c r="Y118" s="117"/>
      <c r="Z118" s="117"/>
      <c r="AA118" s="77"/>
      <c r="AB118" s="77"/>
      <c r="AC118" s="77"/>
      <c r="AD118" s="77"/>
      <c r="AE118" s="77"/>
      <c r="AF118" s="78"/>
    </row>
    <row r="119" spans="11:32" x14ac:dyDescent="0.3">
      <c r="K119" s="182"/>
    </row>
  </sheetData>
  <autoFilter ref="B3:G71" xr:uid="{B61CF9B7-A33B-4DDF-B0B3-B44190D46FC6}">
    <filterColumn colId="0">
      <filters>
        <filter val="0"/>
        <filter val="Ext"/>
      </filters>
    </filterColumn>
  </autoFilter>
  <mergeCells count="6">
    <mergeCell ref="D1:G1"/>
    <mergeCell ref="K105:L105"/>
    <mergeCell ref="K106:L106"/>
    <mergeCell ref="K107:L107"/>
    <mergeCell ref="P103:AA103"/>
    <mergeCell ref="M103:O103"/>
  </mergeCells>
  <phoneticPr fontId="28" type="noConversion"/>
  <dataValidations count="5">
    <dataValidation type="list" allowBlank="1" showInputMessage="1" showErrorMessage="1" sqref="E3" xr:uid="{B87863B5-6D82-49DF-A579-615C5AAAAC4A}">
      <formula1>"Damplein, Muizen, Aalst Noord, Bornem, Wezembeek, Gent st-kruiswinkel, Gistel, Koekelare, Jabbeke, Stene, Grimbergen, Wondelgem"</formula1>
    </dataValidation>
    <dataValidation type="list" allowBlank="1" showInputMessage="1" showErrorMessage="1" sqref="E40" xr:uid="{213D622E-DC04-44B3-AEFF-9D8D5E137567}">
      <formula1>"EV, laadpalen, industrie, Warmtepomp, WKK, Zonnepanelen, Wind"</formula1>
    </dataValidation>
    <dataValidation type="list" allowBlank="1" showInputMessage="1" showErrorMessage="1" sqref="E43" xr:uid="{00889317-A349-4913-B5A8-15FD09532D9E}">
      <formula1>"Netto afname reductie, Netto injectie verhoging"</formula1>
    </dataValidation>
    <dataValidation type="list" allowBlank="1" showInputMessage="1" showErrorMessage="1" sqref="E42" xr:uid="{6E5A9563-82B0-496A-8B3F-3CC077E2B581}">
      <formula1>"Investeringsuitstel, Markttest"</formula1>
    </dataValidation>
    <dataValidation type="list" allowBlank="1" showInputMessage="1" showErrorMessage="1" sqref="B3:B71" xr:uid="{611F1939-A6F4-4994-9947-2996A97B53FE}">
      <formula1>#REF!</formula1>
    </dataValidation>
  </dataValidations>
  <hyperlinks>
    <hyperlink ref="I49" r:id="rId1" display="../../../../../../../:x:/s/PRJ00108/Ec0kb12Q7J9JrhsZ9aRzWJABJX7ltJsNFGuKWvirnS2Sfw?e=JzhxnL" xr:uid="{D91B3DFE-FAAD-41A6-8BFE-D9C30FB84C4A}"/>
    <hyperlink ref="I50" r:id="rId2" display="../../../../../../../:x:/s/PRJ00108/Ec0kb12Q7J9JrhsZ9aRzWJABJX7ltJsNFGuKWvirnS2Sfw?e=JzhxnL" xr:uid="{BE27B0DC-34C9-4F43-B054-6FF2045DF7EB}"/>
    <hyperlink ref="I51" r:id="rId3" display="../../../../../../../:x:/s/PRJ00108/Ec0kb12Q7J9JrhsZ9aRzWJABJX7ltJsNFGuKWvirnS2Sfw?e=JzhxnL" xr:uid="{CACD7E9E-43AB-44D3-9E4C-50BD5CB380CA}"/>
    <hyperlink ref="I63" r:id="rId4" display="../../../../../../../:x:/s/PRJ00108/Ec0kb12Q7J9JrhsZ9aRzWJABJX7ltJsNFGuKWvirnS2Sfw?e=JzhxnL" xr:uid="{F024D0EC-A10D-4985-8EBA-74F4A4E775EE}"/>
    <hyperlink ref="I64" r:id="rId5" display="../../../../../../../:x:/s/PRJ00108/Ec0kb12Q7J9JrhsZ9aRzWJABJX7ltJsNFGuKWvirnS2Sfw?e=JzhxnL" xr:uid="{A65EF654-339E-4CAD-A6DB-522F8C9DB494}"/>
    <hyperlink ref="I65" r:id="rId6" display="../../../../../../../:x:/s/PRJ00108/Ec0kb12Q7J9JrhsZ9aRzWJABJX7ltJsNFGuKWvirnS2Sfw?e=JzhxnL" xr:uid="{6A2631AF-8CF1-4AB6-BE27-513377BEDF15}"/>
    <hyperlink ref="I68" r:id="rId7" display="../../../../../../../:x:/s/PRJ00108/Ec0kb12Q7J9JrhsZ9aRzWJABJX7ltJsNFGuKWvirnS2Sfw?e=JzhxnL" xr:uid="{80A6056F-383F-4938-A2EB-5C7AAC182191}"/>
    <hyperlink ref="I69" r:id="rId8" display="../../../../../../../:x:/s/PRJ00108/Ec0kb12Q7J9JrhsZ9aRzWJABJX7ltJsNFGuKWvirnS2Sfw?e=JzhxnL" xr:uid="{C31D599B-5B0C-4F27-BD8F-207BE174AEB6}"/>
    <hyperlink ref="I58" r:id="rId9" display="../../../../../../../:x:/s/PRJ00108/ERRi7v_s8rlHg22g-tBA_1YB63PVX33jcC0OmHZxqjB2ig?e=mZcimm" xr:uid="{DD15D97E-891C-468A-9BF7-122C0E7DCE38}"/>
    <hyperlink ref="I59" r:id="rId10" display="../../../../../../../:x:/s/PRJ00108/ERRi7v_s8rlHg22g-tBA_1YB63PVX33jcC0OmHZxqjB2ig?e=mZcimm" xr:uid="{CF625C08-E676-4D68-B5B9-D3BD28A58A0F}"/>
    <hyperlink ref="I60" r:id="rId11" display="../../../../../../../:x:/s/PRJ00108/ERRi7v_s8rlHg22g-tBA_1YB63PVX33jcC0OmHZxqjB2ig?e=mZcimm" xr:uid="{79D271EB-8EB4-4C79-97D2-849F9D19E9E3}"/>
    <hyperlink ref="E17" r:id="rId12" display="https://portal.nodesmarket.com/onboarding/tenders?orderBy=openTo&amp;orderByDirection=asc&amp;map-bounds=51.21783436555637,3.1026077270507817,51.08301990567969,2.7840042114257812&amp;tab=constraint-areas" xr:uid="{F5437866-1D1A-4C9A-888D-280AEFD60FDE}"/>
  </hyperlinks>
  <pageMargins left="0.7" right="0.7" top="0.75" bottom="0.75" header="0.3" footer="0.3"/>
  <pageSetup paperSize="9" scale="36" orientation="portrait" r:id="rId13"/>
  <headerFooter>
    <oddHeader>&amp;C&amp;"Calibri"&amp;10&amp;K000000 Fluvius - Intern&amp;1#_x000D_</oddHeader>
  </headerFooter>
  <drawing r:id="rId14"/>
  <legacyDrawing r:id="rId1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4BAA-6EEF-418B-BA4A-68C7E8C81670}">
  <sheetPr filterMode="1"/>
  <dimension ref="B1:AF126"/>
  <sheetViews>
    <sheetView view="pageBreakPreview" zoomScale="60" zoomScaleNormal="100" workbookViewId="0">
      <selection activeCell="G83" sqref="G83"/>
    </sheetView>
  </sheetViews>
  <sheetFormatPr defaultRowHeight="16.8" x14ac:dyDescent="0.3"/>
  <cols>
    <col min="1" max="1" width="4.33203125" customWidth="1"/>
    <col min="2" max="2" width="10" style="9" customWidth="1"/>
    <col min="3" max="3" width="2.109375" customWidth="1"/>
    <col min="4" max="4" width="54.6640625" style="41" customWidth="1"/>
    <col min="5" max="5" width="100.6640625" style="172" customWidth="1"/>
    <col min="6" max="6" width="11.6640625" style="171" customWidth="1"/>
    <col min="7" max="7" width="71.6640625" style="42" customWidth="1"/>
    <col min="8" max="8" width="2" customWidth="1"/>
    <col min="9" max="9" width="24.109375" style="27" customWidth="1"/>
  </cols>
  <sheetData>
    <row r="1" spans="2:9" ht="26.4" x14ac:dyDescent="0.25">
      <c r="B1" s="28" t="s">
        <v>44</v>
      </c>
      <c r="D1" s="266" t="s">
        <v>45</v>
      </c>
      <c r="E1" s="266"/>
      <c r="F1" s="266"/>
      <c r="G1" s="266"/>
      <c r="I1" s="29" t="s">
        <v>46</v>
      </c>
    </row>
    <row r="2" spans="2:9" ht="80.25" customHeight="1" x14ac:dyDescent="0.3">
      <c r="B2" s="26"/>
    </row>
    <row r="3" spans="2:9" x14ac:dyDescent="0.3">
      <c r="B3" s="128" t="str">
        <f>Template!B3</f>
        <v>Ext</v>
      </c>
      <c r="D3" s="43" t="s">
        <v>48</v>
      </c>
      <c r="E3" s="172" t="s">
        <v>195</v>
      </c>
    </row>
    <row r="4" spans="2:9" x14ac:dyDescent="0.3">
      <c r="B4" s="128" t="str">
        <f>Template!B4</f>
        <v>Ext</v>
      </c>
      <c r="D4" s="43" t="s">
        <v>53</v>
      </c>
      <c r="E4" s="172" t="s">
        <v>54</v>
      </c>
    </row>
    <row r="5" spans="2:9" x14ac:dyDescent="0.3">
      <c r="B5" s="128" t="str">
        <f>Template!B5</f>
        <v>Ext</v>
      </c>
    </row>
    <row r="6" spans="2:9" x14ac:dyDescent="0.3">
      <c r="B6" s="128" t="str">
        <f>Template!B6</f>
        <v>Ext</v>
      </c>
      <c r="D6" s="44" t="s">
        <v>74</v>
      </c>
      <c r="E6" s="148"/>
      <c r="F6" s="154"/>
      <c r="G6" s="45"/>
      <c r="H6" s="18"/>
      <c r="I6" s="30"/>
    </row>
    <row r="7" spans="2:9" ht="17.25" customHeight="1" x14ac:dyDescent="0.25">
      <c r="B7" s="128" t="str">
        <f>Template!B7</f>
        <v>Ext</v>
      </c>
      <c r="D7" s="43" t="s">
        <v>74</v>
      </c>
      <c r="E7" s="65" t="s">
        <v>77</v>
      </c>
      <c r="F7" s="172"/>
      <c r="G7" s="41"/>
      <c r="H7" s="11"/>
      <c r="I7" s="31"/>
    </row>
    <row r="8" spans="2:9" x14ac:dyDescent="0.25">
      <c r="B8" s="128" t="str">
        <f>Template!B8</f>
        <v>Ext</v>
      </c>
      <c r="E8" s="65" t="s">
        <v>81</v>
      </c>
      <c r="F8" s="172"/>
      <c r="G8" s="41"/>
      <c r="H8" s="11"/>
      <c r="I8" s="31"/>
    </row>
    <row r="9" spans="2:9" x14ac:dyDescent="0.25">
      <c r="B9" s="128" t="str">
        <f>Template!B9</f>
        <v>Ext</v>
      </c>
      <c r="E9" s="67" t="s">
        <v>83</v>
      </c>
      <c r="F9" s="172"/>
      <c r="G9" s="41"/>
      <c r="H9" s="11"/>
      <c r="I9" s="31"/>
    </row>
    <row r="10" spans="2:9" x14ac:dyDescent="0.25">
      <c r="B10" s="128" t="str">
        <f>Template!B10</f>
        <v>Ext</v>
      </c>
      <c r="E10" s="65" t="s">
        <v>85</v>
      </c>
      <c r="F10" s="172"/>
      <c r="G10" s="41"/>
      <c r="H10" s="11"/>
      <c r="I10" s="31"/>
    </row>
    <row r="11" spans="2:9" x14ac:dyDescent="0.25">
      <c r="B11" s="128" t="str">
        <f>Template!B11</f>
        <v>Ext</v>
      </c>
      <c r="E11" s="65" t="s">
        <v>88</v>
      </c>
      <c r="F11" s="172"/>
      <c r="G11" s="41"/>
      <c r="H11" s="11"/>
      <c r="I11" s="31"/>
    </row>
    <row r="12" spans="2:9" x14ac:dyDescent="0.25">
      <c r="B12" s="128" t="str">
        <f>Template!B12</f>
        <v>Ext</v>
      </c>
      <c r="E12" s="65" t="s">
        <v>89</v>
      </c>
      <c r="F12" s="172"/>
      <c r="G12" s="41"/>
      <c r="H12" s="11"/>
      <c r="I12" s="31"/>
    </row>
    <row r="13" spans="2:9" x14ac:dyDescent="0.25">
      <c r="B13" s="128" t="str">
        <f>Template!B13</f>
        <v>Ext</v>
      </c>
      <c r="E13" s="65" t="s">
        <v>90</v>
      </c>
      <c r="F13" s="172"/>
      <c r="G13" s="41"/>
      <c r="H13" s="11"/>
      <c r="I13" s="31"/>
    </row>
    <row r="14" spans="2:9" x14ac:dyDescent="0.3">
      <c r="B14" s="128" t="str">
        <f>Template!B14</f>
        <v>Ext</v>
      </c>
    </row>
    <row r="15" spans="2:9" x14ac:dyDescent="0.3">
      <c r="B15" s="128" t="str">
        <f>Template!B15</f>
        <v>Ext</v>
      </c>
      <c r="D15" s="44" t="str">
        <f xml:space="preserve"> "Basisinformatie " &amp; E3</f>
        <v>Basisinformatie Koekelare</v>
      </c>
      <c r="E15" s="148"/>
      <c r="F15" s="154"/>
      <c r="G15" s="45" t="s">
        <v>91</v>
      </c>
      <c r="H15" s="18"/>
      <c r="I15" s="32" t="s">
        <v>46</v>
      </c>
    </row>
    <row r="16" spans="2:9" x14ac:dyDescent="0.3">
      <c r="B16" s="128" t="str">
        <f>Template!B16</f>
        <v>Ext</v>
      </c>
      <c r="D16" s="43" t="s">
        <v>92</v>
      </c>
      <c r="E16" s="173" t="s">
        <v>196</v>
      </c>
      <c r="F16" s="173"/>
      <c r="G16" s="47"/>
      <c r="H16" s="19"/>
      <c r="I16" s="33"/>
    </row>
    <row r="17" spans="2:9" ht="34.799999999999997" x14ac:dyDescent="0.35">
      <c r="B17" s="128" t="str">
        <f>Template!B17</f>
        <v>Ext</v>
      </c>
      <c r="D17" s="43" t="s">
        <v>93</v>
      </c>
      <c r="E17" s="207" t="s">
        <v>176</v>
      </c>
      <c r="G17" s="48" t="s">
        <v>94</v>
      </c>
      <c r="I17" s="27" t="s">
        <v>95</v>
      </c>
    </row>
    <row r="18" spans="2:9" x14ac:dyDescent="0.3">
      <c r="B18" s="128" t="str">
        <f>Template!B18</f>
        <v>Ext</v>
      </c>
      <c r="D18" s="43" t="s">
        <v>96</v>
      </c>
      <c r="E18" s="173" t="s">
        <v>197</v>
      </c>
      <c r="F18" s="174"/>
      <c r="I18" s="27" t="s">
        <v>97</v>
      </c>
    </row>
    <row r="19" spans="2:9" ht="17.399999999999999" x14ac:dyDescent="0.35">
      <c r="B19" s="128" t="str">
        <f>Template!B19</f>
        <v>Ext</v>
      </c>
      <c r="D19" s="43" t="s">
        <v>98</v>
      </c>
      <c r="E19" s="172" t="s">
        <v>198</v>
      </c>
      <c r="G19" s="48" t="s">
        <v>99</v>
      </c>
      <c r="I19" s="27" t="s">
        <v>100</v>
      </c>
    </row>
    <row r="20" spans="2:9" ht="17.399999999999999" x14ac:dyDescent="0.35">
      <c r="B20" s="128" t="str">
        <f>Template!B20</f>
        <v>Ext</v>
      </c>
      <c r="D20" s="49"/>
      <c r="G20" s="48"/>
    </row>
    <row r="21" spans="2:9" x14ac:dyDescent="0.25">
      <c r="B21" s="128" t="str">
        <f>Template!B21</f>
        <v>Ext</v>
      </c>
      <c r="D21" s="43" t="s">
        <v>180</v>
      </c>
      <c r="E21" s="130" t="s">
        <v>101</v>
      </c>
      <c r="F21" s="175"/>
      <c r="G21" s="127"/>
      <c r="H21" s="10"/>
      <c r="I21" s="31"/>
    </row>
    <row r="22" spans="2:9" x14ac:dyDescent="0.25">
      <c r="B22" s="128" t="str">
        <f>Template!B22</f>
        <v>Ext</v>
      </c>
      <c r="E22" s="65" t="s">
        <v>102</v>
      </c>
      <c r="F22" s="175"/>
      <c r="G22" s="127"/>
      <c r="H22" s="10"/>
      <c r="I22" s="31"/>
    </row>
    <row r="23" spans="2:9" x14ac:dyDescent="0.3">
      <c r="B23" s="128" t="str">
        <f>Template!B23</f>
        <v>Ext</v>
      </c>
      <c r="E23" s="130" t="s">
        <v>103</v>
      </c>
      <c r="H23" s="10"/>
      <c r="I23" s="31"/>
    </row>
    <row r="24" spans="2:9" x14ac:dyDescent="0.3">
      <c r="B24" s="128" t="str">
        <f>Template!B24</f>
        <v>Ext</v>
      </c>
      <c r="E24" s="130" t="s">
        <v>104</v>
      </c>
      <c r="H24" s="10"/>
      <c r="I24" s="31"/>
    </row>
    <row r="25" spans="2:9" x14ac:dyDescent="0.3">
      <c r="B25" s="128" t="str">
        <f>Template!B25</f>
        <v>Ext</v>
      </c>
      <c r="E25" s="49"/>
    </row>
    <row r="26" spans="2:9" x14ac:dyDescent="0.3">
      <c r="B26" s="128" t="str">
        <f>Template!B26</f>
        <v>Ext</v>
      </c>
      <c r="D26" s="44" t="s">
        <v>105</v>
      </c>
      <c r="E26" s="148"/>
      <c r="F26" s="154"/>
      <c r="G26" s="45" t="s">
        <v>91</v>
      </c>
      <c r="H26" s="18"/>
      <c r="I26" s="30"/>
    </row>
    <row r="27" spans="2:9" x14ac:dyDescent="0.3">
      <c r="B27" s="128" t="str">
        <f>Template!B27</f>
        <v>Ext</v>
      </c>
      <c r="D27" s="50" t="s">
        <v>106</v>
      </c>
      <c r="E27" s="152"/>
      <c r="F27" s="156"/>
      <c r="G27" s="51"/>
      <c r="H27" s="20"/>
      <c r="I27" s="34" t="s">
        <v>46</v>
      </c>
    </row>
    <row r="28" spans="2:9" x14ac:dyDescent="0.3">
      <c r="B28" s="128" t="s">
        <v>47</v>
      </c>
      <c r="D28" s="43" t="s">
        <v>107</v>
      </c>
      <c r="E28" s="161">
        <v>8.75</v>
      </c>
      <c r="F28" s="171" t="s">
        <v>29</v>
      </c>
      <c r="I28" s="27" t="s">
        <v>109</v>
      </c>
    </row>
    <row r="29" spans="2:9" ht="17.399999999999999" hidden="1" x14ac:dyDescent="0.35">
      <c r="B29" s="128" t="str">
        <f>Template!B29</f>
        <v>Ext</v>
      </c>
      <c r="D29" s="43" t="s">
        <v>110</v>
      </c>
      <c r="E29" s="161">
        <v>1.67</v>
      </c>
      <c r="F29" s="171" t="s">
        <v>29</v>
      </c>
      <c r="G29" s="48" t="s">
        <v>199</v>
      </c>
    </row>
    <row r="30" spans="2:9" ht="17.399999999999999" x14ac:dyDescent="0.3">
      <c r="B30" s="128" t="s">
        <v>47</v>
      </c>
      <c r="D30" s="43" t="s">
        <v>112</v>
      </c>
      <c r="E30" s="161">
        <v>23</v>
      </c>
      <c r="F30" s="176"/>
    </row>
    <row r="31" spans="2:9" ht="17.399999999999999" x14ac:dyDescent="0.3">
      <c r="B31" s="128" t="str">
        <f>Template!B31</f>
        <v>Ext</v>
      </c>
      <c r="D31" s="53" t="s">
        <v>113</v>
      </c>
      <c r="E31" s="161">
        <v>23</v>
      </c>
      <c r="F31" s="176"/>
    </row>
    <row r="32" spans="2:9" x14ac:dyDescent="0.3">
      <c r="B32" s="128" t="str">
        <f>Template!B32</f>
        <v>Ext</v>
      </c>
      <c r="D32" s="43"/>
      <c r="E32" s="161"/>
    </row>
    <row r="33" spans="2:9" x14ac:dyDescent="0.3">
      <c r="B33" s="128" t="str">
        <f>Template!B33</f>
        <v>Ext</v>
      </c>
      <c r="D33" s="50" t="s">
        <v>114</v>
      </c>
      <c r="E33" s="164"/>
      <c r="F33" s="156"/>
      <c r="G33" s="51"/>
      <c r="H33" s="20"/>
      <c r="I33" s="34" t="s">
        <v>46</v>
      </c>
    </row>
    <row r="34" spans="2:9" x14ac:dyDescent="0.3">
      <c r="B34" s="128" t="str">
        <f>Template!B34</f>
        <v>Ext</v>
      </c>
      <c r="D34" s="43" t="s">
        <v>115</v>
      </c>
      <c r="E34" s="161">
        <v>18.399999999999999</v>
      </c>
      <c r="F34" s="171" t="s">
        <v>29</v>
      </c>
      <c r="I34" s="27" t="s">
        <v>117</v>
      </c>
    </row>
    <row r="35" spans="2:9" x14ac:dyDescent="0.3">
      <c r="B35" s="128" t="str">
        <f>Template!B35</f>
        <v>Ext</v>
      </c>
      <c r="D35" s="43" t="s">
        <v>113</v>
      </c>
      <c r="E35" s="166">
        <v>3450</v>
      </c>
    </row>
    <row r="36" spans="2:9" x14ac:dyDescent="0.3">
      <c r="B36" s="128" t="s">
        <v>47</v>
      </c>
      <c r="D36" s="43" t="s">
        <v>118</v>
      </c>
      <c r="E36" s="166">
        <v>55</v>
      </c>
    </row>
    <row r="37" spans="2:9" x14ac:dyDescent="0.3">
      <c r="B37" s="128" t="str">
        <f>Template!B37</f>
        <v>Ext</v>
      </c>
    </row>
    <row r="38" spans="2:9" x14ac:dyDescent="0.3">
      <c r="B38" s="128" t="str">
        <f>Template!B38</f>
        <v>Ext</v>
      </c>
      <c r="D38" s="50" t="s">
        <v>119</v>
      </c>
      <c r="E38" s="164"/>
      <c r="F38" s="156"/>
      <c r="G38" s="51"/>
      <c r="H38" s="20"/>
      <c r="I38" s="34" t="s">
        <v>46</v>
      </c>
    </row>
    <row r="39" spans="2:9" ht="52.2" hidden="1" x14ac:dyDescent="0.35">
      <c r="B39" s="128" t="s">
        <v>55</v>
      </c>
      <c r="D39" s="43" t="s">
        <v>120</v>
      </c>
      <c r="E39" s="158"/>
      <c r="G39" s="48" t="s">
        <v>121</v>
      </c>
      <c r="I39" s="27" t="s">
        <v>122</v>
      </c>
    </row>
    <row r="40" spans="2:9" ht="52.2" hidden="1" x14ac:dyDescent="0.35">
      <c r="B40" s="128" t="s">
        <v>55</v>
      </c>
      <c r="D40" s="43" t="s">
        <v>123</v>
      </c>
      <c r="E40" s="158"/>
      <c r="G40" s="48" t="s">
        <v>124</v>
      </c>
      <c r="I40" s="27" t="s">
        <v>122</v>
      </c>
    </row>
    <row r="41" spans="2:9" ht="17.399999999999999" hidden="1" x14ac:dyDescent="0.35">
      <c r="B41" s="128" t="s">
        <v>55</v>
      </c>
      <c r="D41" s="43" t="s">
        <v>125</v>
      </c>
      <c r="E41" s="147"/>
      <c r="G41" s="48" t="s">
        <v>126</v>
      </c>
      <c r="H41" s="25"/>
    </row>
    <row r="42" spans="2:9" x14ac:dyDescent="0.3">
      <c r="B42" s="128" t="str">
        <f>Template!B42</f>
        <v>Ext</v>
      </c>
      <c r="D42" s="43" t="s">
        <v>127</v>
      </c>
      <c r="E42" s="161" t="s">
        <v>181</v>
      </c>
      <c r="G42" s="59"/>
    </row>
    <row r="43" spans="2:9" x14ac:dyDescent="0.3">
      <c r="B43" s="128" t="str">
        <f>Template!B43</f>
        <v>Ext</v>
      </c>
      <c r="D43" s="43" t="s">
        <v>128</v>
      </c>
      <c r="E43" s="161" t="s">
        <v>182</v>
      </c>
      <c r="G43" s="59"/>
    </row>
    <row r="44" spans="2:9" x14ac:dyDescent="0.3">
      <c r="B44" s="128" t="str">
        <f>Template!B44</f>
        <v>Ext</v>
      </c>
      <c r="E44" s="147"/>
      <c r="G44" s="59"/>
    </row>
    <row r="45" spans="2:9" x14ac:dyDescent="0.3">
      <c r="B45" s="128" t="str">
        <f>Template!B45</f>
        <v>Ext</v>
      </c>
      <c r="D45" s="44" t="s">
        <v>129</v>
      </c>
      <c r="E45" s="148"/>
      <c r="F45" s="154"/>
      <c r="G45" s="45" t="s">
        <v>91</v>
      </c>
      <c r="H45" s="18"/>
      <c r="I45" s="35"/>
    </row>
    <row r="46" spans="2:9" x14ac:dyDescent="0.3">
      <c r="B46" s="128" t="str">
        <f>Template!B46</f>
        <v>Ext</v>
      </c>
      <c r="D46" s="50" t="s">
        <v>130</v>
      </c>
      <c r="E46" s="152"/>
      <c r="F46" s="156"/>
      <c r="G46" s="51"/>
      <c r="H46" s="20"/>
      <c r="I46" s="34"/>
    </row>
    <row r="47" spans="2:9" ht="34.799999999999997" hidden="1" x14ac:dyDescent="0.35">
      <c r="B47" s="128" t="s">
        <v>55</v>
      </c>
      <c r="D47" s="43" t="s">
        <v>131</v>
      </c>
      <c r="G47" s="48" t="s">
        <v>132</v>
      </c>
      <c r="H47" s="25"/>
      <c r="I47" s="27" t="s">
        <v>133</v>
      </c>
    </row>
    <row r="48" spans="2:9" ht="34.799999999999997" hidden="1" x14ac:dyDescent="0.35">
      <c r="B48" s="128" t="str">
        <f>Template!B48</f>
        <v>Ext</v>
      </c>
      <c r="D48" s="43" t="s">
        <v>134</v>
      </c>
      <c r="G48" s="48" t="s">
        <v>135</v>
      </c>
      <c r="H48" s="25"/>
      <c r="I48" s="27" t="s">
        <v>136</v>
      </c>
    </row>
    <row r="49" spans="2:9" ht="34.799999999999997" x14ac:dyDescent="0.35">
      <c r="B49" s="128" t="str">
        <f>Template!B49</f>
        <v>Ext</v>
      </c>
      <c r="D49" s="43" t="s">
        <v>137</v>
      </c>
      <c r="E49" s="161">
        <f>_xlfn.XLOOKUP(E3,Volumes!B4:B15,Volumes!O4:O15)</f>
        <v>0.3</v>
      </c>
      <c r="F49" s="171" t="s">
        <v>138</v>
      </c>
      <c r="G49" s="48" t="s">
        <v>139</v>
      </c>
      <c r="I49" s="36" t="s">
        <v>140</v>
      </c>
    </row>
    <row r="50" spans="2:9" ht="34.799999999999997" x14ac:dyDescent="0.35">
      <c r="B50" s="128" t="str">
        <f>Template!B50</f>
        <v>Ext</v>
      </c>
      <c r="D50" s="43" t="s">
        <v>141</v>
      </c>
      <c r="E50" s="161" t="s">
        <v>200</v>
      </c>
      <c r="F50" s="171" t="s">
        <v>138</v>
      </c>
      <c r="G50" s="48" t="s">
        <v>142</v>
      </c>
      <c r="H50" s="25"/>
      <c r="I50" s="36" t="s">
        <v>140</v>
      </c>
    </row>
    <row r="51" spans="2:9" ht="17.399999999999999" hidden="1" x14ac:dyDescent="0.35">
      <c r="B51" s="128" t="str">
        <f>Template!B51</f>
        <v>Ext</v>
      </c>
      <c r="D51" s="43" t="s">
        <v>143</v>
      </c>
      <c r="E51" s="161">
        <v>5</v>
      </c>
      <c r="F51" s="171" t="s">
        <v>138</v>
      </c>
      <c r="G51" s="48" t="s">
        <v>144</v>
      </c>
      <c r="H51" s="25"/>
      <c r="I51" s="36" t="s">
        <v>140</v>
      </c>
    </row>
    <row r="52" spans="2:9" x14ac:dyDescent="0.3">
      <c r="B52" s="128" t="str">
        <f>Template!B52</f>
        <v>Ext</v>
      </c>
      <c r="E52" s="161"/>
      <c r="H52" s="25"/>
    </row>
    <row r="53" spans="2:9" x14ac:dyDescent="0.3">
      <c r="B53" s="128" t="str">
        <f>Template!B53</f>
        <v>Ext</v>
      </c>
      <c r="D53" s="44" t="s">
        <v>145</v>
      </c>
      <c r="E53" s="162"/>
      <c r="F53" s="154"/>
      <c r="G53" s="45" t="s">
        <v>91</v>
      </c>
      <c r="H53" s="37"/>
      <c r="I53" s="30"/>
    </row>
    <row r="54" spans="2:9" ht="17.399999999999999" x14ac:dyDescent="0.35">
      <c r="B54" s="128" t="str">
        <f>Template!B54</f>
        <v>Ext</v>
      </c>
      <c r="D54" s="43" t="s">
        <v>146</v>
      </c>
      <c r="E54" s="168">
        <f>_xlfn.XLOOKUP($E$3,Volumes!B4:B15,Volumes!Q4:Q15)</f>
        <v>19442.600126190475</v>
      </c>
      <c r="F54" s="171" t="s">
        <v>30</v>
      </c>
      <c r="G54" s="48" t="s">
        <v>147</v>
      </c>
      <c r="I54" s="27" t="s">
        <v>148</v>
      </c>
    </row>
    <row r="55" spans="2:9" ht="17.399999999999999" x14ac:dyDescent="0.25">
      <c r="B55" s="128" t="str">
        <f>Template!B55</f>
        <v>Ext</v>
      </c>
      <c r="D55" s="43" t="s">
        <v>149</v>
      </c>
      <c r="E55" s="161">
        <f>_xlfn.XLOOKUP($E$3,Volumes!B4:B15,Volumes!D4:D15)</f>
        <v>0.8</v>
      </c>
      <c r="F55" s="153" t="s">
        <v>150</v>
      </c>
      <c r="G55" s="150" t="s">
        <v>151</v>
      </c>
    </row>
    <row r="56" spans="2:9" hidden="1" x14ac:dyDescent="0.3">
      <c r="B56" s="128" t="str">
        <f>Template!B56</f>
        <v>Ext</v>
      </c>
      <c r="D56" s="43" t="s">
        <v>152</v>
      </c>
      <c r="E56" s="161"/>
      <c r="H56" s="25"/>
      <c r="I56" s="38"/>
    </row>
    <row r="57" spans="2:9" hidden="1" x14ac:dyDescent="0.3">
      <c r="B57" s="128" t="str">
        <f>Template!B57</f>
        <v>Ext</v>
      </c>
      <c r="D57" s="60" t="s">
        <v>153</v>
      </c>
      <c r="E57" s="169"/>
      <c r="F57" s="181"/>
      <c r="G57" s="51"/>
      <c r="I57" s="39"/>
    </row>
    <row r="58" spans="2:9" ht="17.399999999999999" hidden="1" x14ac:dyDescent="0.35">
      <c r="B58" s="128" t="str">
        <f>Template!B58</f>
        <v>Ext</v>
      </c>
      <c r="D58" s="62" t="s">
        <v>154</v>
      </c>
      <c r="E58" s="161"/>
      <c r="F58" s="171" t="s">
        <v>155</v>
      </c>
      <c r="G58" s="48" t="s">
        <v>156</v>
      </c>
      <c r="I58" s="36" t="s">
        <v>157</v>
      </c>
    </row>
    <row r="59" spans="2:9" ht="17.399999999999999" hidden="1" x14ac:dyDescent="0.35">
      <c r="B59" s="128" t="str">
        <f>Template!B59</f>
        <v>Ext</v>
      </c>
      <c r="D59" s="62" t="s">
        <v>158</v>
      </c>
      <c r="E59" s="161"/>
      <c r="F59" s="171" t="s">
        <v>155</v>
      </c>
      <c r="G59" s="48" t="s">
        <v>156</v>
      </c>
      <c r="I59" s="36" t="s">
        <v>157</v>
      </c>
    </row>
    <row r="60" spans="2:9" ht="17.399999999999999" hidden="1" x14ac:dyDescent="0.35">
      <c r="B60" s="128" t="str">
        <f>Template!B60</f>
        <v>Ext</v>
      </c>
      <c r="D60" s="62" t="s">
        <v>159</v>
      </c>
      <c r="E60" s="161"/>
      <c r="F60" s="171" t="s">
        <v>160</v>
      </c>
      <c r="G60" s="48" t="s">
        <v>156</v>
      </c>
      <c r="I60" s="36" t="s">
        <v>157</v>
      </c>
    </row>
    <row r="61" spans="2:9" x14ac:dyDescent="0.3">
      <c r="B61" s="128" t="str">
        <f>Template!B61</f>
        <v>Ext</v>
      </c>
      <c r="E61" s="161"/>
      <c r="I61" s="36"/>
    </row>
    <row r="62" spans="2:9" x14ac:dyDescent="0.3">
      <c r="B62" s="128" t="str">
        <f>Template!B62</f>
        <v>Ext</v>
      </c>
      <c r="D62" s="66" t="s">
        <v>161</v>
      </c>
      <c r="E62" s="162"/>
      <c r="F62" s="154"/>
      <c r="G62" s="45" t="s">
        <v>91</v>
      </c>
      <c r="H62" s="18"/>
      <c r="I62" s="30"/>
    </row>
    <row r="63" spans="2:9" ht="17.399999999999999" hidden="1" x14ac:dyDescent="0.35">
      <c r="B63" s="128" t="str">
        <f>Template!B63</f>
        <v>Ext</v>
      </c>
      <c r="D63" s="43" t="s">
        <v>162</v>
      </c>
      <c r="E63" s="161">
        <f>_xlfn.XLOOKUP($E$3,Volumes!B4:B15,Volumes!E4:E15)</f>
        <v>7.2000000000000011</v>
      </c>
      <c r="F63" s="171" t="s">
        <v>150</v>
      </c>
      <c r="G63" s="48" t="s">
        <v>126</v>
      </c>
      <c r="H63" s="25"/>
      <c r="I63" s="36" t="s">
        <v>140</v>
      </c>
    </row>
    <row r="64" spans="2:9" ht="17.399999999999999" hidden="1" x14ac:dyDescent="0.35">
      <c r="B64" s="128" t="str">
        <f>Template!B64</f>
        <v>Ext</v>
      </c>
      <c r="D64" s="43" t="s">
        <v>163</v>
      </c>
      <c r="E64" s="161">
        <f>_xlfn.XLOOKUP($E$3,Volumes!B4:B15,Volumes!F4:F15)</f>
        <v>1.1000000000000001</v>
      </c>
      <c r="F64" s="171" t="s">
        <v>150</v>
      </c>
      <c r="G64" s="48" t="s">
        <v>126</v>
      </c>
      <c r="I64" s="36" t="s">
        <v>140</v>
      </c>
    </row>
    <row r="65" spans="2:9" ht="17.399999999999999" hidden="1" x14ac:dyDescent="0.35">
      <c r="B65" s="128" t="str">
        <f>Template!B65</f>
        <v>Ext</v>
      </c>
      <c r="D65" s="43" t="s">
        <v>164</v>
      </c>
      <c r="E65" s="161">
        <f>_xlfn.XLOOKUP($E$3,Volumes!B4:B15,Volumes!G4:G15)</f>
        <v>0</v>
      </c>
      <c r="F65" s="171" t="s">
        <v>25</v>
      </c>
      <c r="G65" s="48" t="s">
        <v>126</v>
      </c>
      <c r="I65" s="36" t="s">
        <v>140</v>
      </c>
    </row>
    <row r="66" spans="2:9" ht="17.399999999999999" hidden="1" x14ac:dyDescent="0.35">
      <c r="B66" s="128" t="str">
        <f>Template!B66</f>
        <v>Ext</v>
      </c>
      <c r="D66" s="43" t="s">
        <v>165</v>
      </c>
      <c r="E66" s="145">
        <f>E63/(E64+E65)</f>
        <v>6.5454545454545459</v>
      </c>
      <c r="G66" s="48" t="s">
        <v>126</v>
      </c>
      <c r="H66" s="25"/>
      <c r="I66" s="40" t="s">
        <v>166</v>
      </c>
    </row>
    <row r="67" spans="2:9" hidden="1" x14ac:dyDescent="0.3">
      <c r="B67" s="128" t="str">
        <f>Template!B67</f>
        <v>Ext</v>
      </c>
      <c r="D67" s="43" t="s">
        <v>167</v>
      </c>
      <c r="E67" s="161"/>
      <c r="H67" s="25"/>
      <c r="I67" s="40"/>
    </row>
    <row r="68" spans="2:9" ht="17.399999999999999" x14ac:dyDescent="0.35">
      <c r="B68" s="128" t="str">
        <f>Template!B68</f>
        <v>Ext</v>
      </c>
      <c r="D68" s="64" t="s">
        <v>168</v>
      </c>
      <c r="E68" s="161">
        <f>_xlfn.XLOOKUP($E$3,Volumes!B4:B15,Volumes!H4:H15)</f>
        <v>8</v>
      </c>
      <c r="F68" s="171" t="s">
        <v>169</v>
      </c>
      <c r="G68" s="48" t="s">
        <v>170</v>
      </c>
      <c r="H68" s="25"/>
      <c r="I68" s="36" t="s">
        <v>140</v>
      </c>
    </row>
    <row r="69" spans="2:9" ht="34.799999999999997" hidden="1" x14ac:dyDescent="0.35">
      <c r="B69" s="128" t="str">
        <f>Template!B69</f>
        <v>Ext</v>
      </c>
      <c r="D69" s="43" t="s">
        <v>171</v>
      </c>
      <c r="E69" s="161"/>
      <c r="G69" s="48" t="s">
        <v>172</v>
      </c>
      <c r="H69" s="25"/>
      <c r="I69" s="36" t="s">
        <v>140</v>
      </c>
    </row>
    <row r="70" spans="2:9" x14ac:dyDescent="0.3">
      <c r="B70" s="128" t="str">
        <f>Template!B70</f>
        <v>Ext</v>
      </c>
      <c r="D70" s="43" t="s">
        <v>53</v>
      </c>
      <c r="E70" s="161" t="str">
        <f>E4</f>
        <v>December 2024 - December 2025</v>
      </c>
    </row>
    <row r="71" spans="2:9" hidden="1" x14ac:dyDescent="0.3">
      <c r="B71" s="129"/>
      <c r="D71" s="43"/>
      <c r="E71" s="180"/>
      <c r="I71" s="27" t="s">
        <v>173</v>
      </c>
    </row>
    <row r="72" spans="2:9" x14ac:dyDescent="0.3">
      <c r="B72" s="8"/>
      <c r="D72" s="44" t="s">
        <v>185</v>
      </c>
      <c r="E72" s="162"/>
      <c r="F72" s="154"/>
      <c r="G72" s="45"/>
    </row>
    <row r="73" spans="2:9" x14ac:dyDescent="0.3">
      <c r="B73" s="8"/>
    </row>
    <row r="74" spans="2:9" x14ac:dyDescent="0.3">
      <c r="B74" s="8"/>
    </row>
    <row r="75" spans="2:9" x14ac:dyDescent="0.3">
      <c r="B75" s="8"/>
    </row>
    <row r="76" spans="2:9" x14ac:dyDescent="0.3">
      <c r="B76" s="8"/>
    </row>
    <row r="77" spans="2:9" x14ac:dyDescent="0.3">
      <c r="B77" s="8"/>
    </row>
    <row r="78" spans="2:9" x14ac:dyDescent="0.3">
      <c r="B78" s="8"/>
    </row>
    <row r="79" spans="2:9" x14ac:dyDescent="0.3">
      <c r="B79" s="8"/>
    </row>
    <row r="80" spans="2:9" x14ac:dyDescent="0.3">
      <c r="B80" s="8"/>
    </row>
    <row r="81" spans="2:2" x14ac:dyDescent="0.3">
      <c r="B81" s="8"/>
    </row>
    <row r="82" spans="2:2" x14ac:dyDescent="0.3">
      <c r="B82" s="8"/>
    </row>
    <row r="83" spans="2:2" x14ac:dyDescent="0.3">
      <c r="B83" s="8"/>
    </row>
    <row r="109" spans="11:29" ht="17.399999999999999" thickBot="1" x14ac:dyDescent="0.35">
      <c r="K109" s="188" t="s">
        <v>186</v>
      </c>
    </row>
    <row r="110" spans="11:29" x14ac:dyDescent="0.3">
      <c r="K110" s="197"/>
      <c r="L110" s="197"/>
      <c r="M110" s="258">
        <v>2024</v>
      </c>
      <c r="N110" s="259"/>
      <c r="O110" s="259"/>
      <c r="P110" s="263">
        <v>2025</v>
      </c>
      <c r="Q110" s="264"/>
      <c r="R110" s="264"/>
      <c r="S110" s="264"/>
      <c r="T110" s="264"/>
      <c r="U110" s="264"/>
      <c r="V110" s="264"/>
      <c r="W110" s="264"/>
      <c r="X110" s="264"/>
      <c r="Y110" s="264"/>
      <c r="Z110" s="264"/>
      <c r="AA110" s="265"/>
      <c r="AB110" s="184"/>
      <c r="AC110" s="184"/>
    </row>
    <row r="111" spans="11:29" ht="17.399999999999999" thickBot="1" x14ac:dyDescent="0.35">
      <c r="K111" s="197"/>
      <c r="L111" s="197"/>
      <c r="M111" s="4" t="s">
        <v>56</v>
      </c>
      <c r="N111" s="5" t="s">
        <v>57</v>
      </c>
      <c r="O111" s="79" t="s">
        <v>58</v>
      </c>
      <c r="P111" s="4" t="s">
        <v>59</v>
      </c>
      <c r="Q111" s="5" t="s">
        <v>60</v>
      </c>
      <c r="R111" s="5" t="s">
        <v>61</v>
      </c>
      <c r="S111" s="5" t="s">
        <v>62</v>
      </c>
      <c r="T111" s="5" t="s">
        <v>63</v>
      </c>
      <c r="U111" s="5" t="s">
        <v>64</v>
      </c>
      <c r="V111" s="5" t="s">
        <v>65</v>
      </c>
      <c r="W111" s="5" t="s">
        <v>66</v>
      </c>
      <c r="X111" s="5" t="s">
        <v>67</v>
      </c>
      <c r="Y111" s="5" t="s">
        <v>68</v>
      </c>
      <c r="Z111" s="5" t="s">
        <v>69</v>
      </c>
      <c r="AA111" s="6" t="s">
        <v>58</v>
      </c>
      <c r="AB111" s="185"/>
      <c r="AC111" s="185"/>
    </row>
    <row r="112" spans="11:29" x14ac:dyDescent="0.3">
      <c r="K112" s="256" t="s">
        <v>72</v>
      </c>
      <c r="L112" s="256"/>
      <c r="M112" s="195"/>
      <c r="N112" s="103"/>
      <c r="O112" s="196"/>
      <c r="P112" s="198"/>
      <c r="Q112" s="201"/>
      <c r="R112" s="201"/>
      <c r="S112" s="201"/>
      <c r="T112" s="103"/>
      <c r="U112" s="104"/>
      <c r="V112" s="104"/>
      <c r="W112" s="104"/>
      <c r="X112" s="104"/>
      <c r="Y112" s="104"/>
      <c r="Z112" s="104"/>
      <c r="AA112" s="105"/>
      <c r="AB112" s="186"/>
      <c r="AC112" s="186"/>
    </row>
    <row r="113" spans="11:32" x14ac:dyDescent="0.3">
      <c r="K113" s="256" t="s">
        <v>75</v>
      </c>
      <c r="L113" s="256"/>
      <c r="M113" s="73"/>
      <c r="N113" s="72"/>
      <c r="O113" s="80"/>
      <c r="P113" s="199"/>
      <c r="Q113" s="100"/>
      <c r="R113" s="100"/>
      <c r="S113" s="202"/>
      <c r="T113" s="72"/>
      <c r="U113" s="71"/>
      <c r="V113" s="71"/>
      <c r="W113" s="71"/>
      <c r="X113" s="71"/>
      <c r="Y113" s="71"/>
      <c r="Z113" s="71"/>
      <c r="AA113" s="74"/>
      <c r="AB113" s="187"/>
      <c r="AC113" s="186"/>
    </row>
    <row r="114" spans="11:32" ht="17.399999999999999" thickBot="1" x14ac:dyDescent="0.35">
      <c r="K114" s="256" t="s">
        <v>78</v>
      </c>
      <c r="L114" s="256"/>
      <c r="M114" s="75"/>
      <c r="N114" s="76"/>
      <c r="O114" s="81"/>
      <c r="P114" s="200"/>
      <c r="Q114" s="108"/>
      <c r="R114" s="108"/>
      <c r="S114" s="203"/>
      <c r="T114" s="76"/>
      <c r="U114" s="77"/>
      <c r="V114" s="77"/>
      <c r="W114" s="77"/>
      <c r="X114" s="77"/>
      <c r="Y114" s="77"/>
      <c r="Z114" s="77"/>
      <c r="AA114" s="78"/>
      <c r="AB114" s="186"/>
      <c r="AC114" s="186"/>
    </row>
    <row r="115" spans="11:32" x14ac:dyDescent="0.3">
      <c r="M115" s="25" t="s">
        <v>187</v>
      </c>
    </row>
    <row r="116" spans="11:32" x14ac:dyDescent="0.3">
      <c r="M116" s="25"/>
    </row>
    <row r="117" spans="11:32" ht="17.399999999999999" thickBot="1" x14ac:dyDescent="0.35">
      <c r="K117" s="188" t="s">
        <v>188</v>
      </c>
    </row>
    <row r="118" spans="11:32" ht="17.399999999999999" thickBot="1" x14ac:dyDescent="0.35">
      <c r="M118" s="189">
        <v>0.20833333333333334</v>
      </c>
      <c r="N118" s="190">
        <v>0.25</v>
      </c>
      <c r="O118" s="190">
        <v>0.29166666666666669</v>
      </c>
      <c r="P118" s="190">
        <v>0.33333333333333331</v>
      </c>
      <c r="Q118" s="190">
        <v>0.375</v>
      </c>
      <c r="R118" s="190">
        <v>0.41666666666666669</v>
      </c>
      <c r="S118" s="190">
        <v>0.45833333333333331</v>
      </c>
      <c r="T118" s="190">
        <v>0.5</v>
      </c>
      <c r="U118" s="190">
        <v>0.54166666666666663</v>
      </c>
      <c r="V118" s="190">
        <v>0.58333333333333337</v>
      </c>
      <c r="W118" s="190">
        <v>0.625</v>
      </c>
      <c r="X118" s="190">
        <v>0.66666666666666663</v>
      </c>
      <c r="Y118" s="190">
        <v>0.70833333333333337</v>
      </c>
      <c r="Z118" s="190">
        <v>0.75</v>
      </c>
      <c r="AA118" s="190">
        <v>0.79166666666666663</v>
      </c>
      <c r="AB118" s="190">
        <v>0.83333333333333337</v>
      </c>
      <c r="AC118" s="190">
        <v>0.875</v>
      </c>
      <c r="AD118" s="190">
        <v>0.91666666666666663</v>
      </c>
      <c r="AE118" s="190">
        <v>0.95833333333333337</v>
      </c>
      <c r="AF118" s="191">
        <v>1</v>
      </c>
    </row>
    <row r="119" spans="11:32" x14ac:dyDescent="0.3">
      <c r="L119" s="183" t="s">
        <v>71</v>
      </c>
      <c r="M119" s="192"/>
      <c r="N119" s="193"/>
      <c r="O119" s="104"/>
      <c r="P119" s="104"/>
      <c r="Q119" s="104"/>
      <c r="R119" s="104"/>
      <c r="S119" s="104"/>
      <c r="T119" s="104"/>
      <c r="U119" s="104"/>
      <c r="V119" s="104"/>
      <c r="W119" s="104"/>
      <c r="X119" s="104"/>
      <c r="Y119" s="194"/>
      <c r="Z119" s="194"/>
      <c r="AA119" s="104"/>
      <c r="AB119" s="104"/>
      <c r="AC119" s="104"/>
      <c r="AD119" s="104"/>
      <c r="AE119" s="104"/>
      <c r="AF119" s="105"/>
    </row>
    <row r="120" spans="11:32" x14ac:dyDescent="0.3">
      <c r="L120" s="183" t="s">
        <v>73</v>
      </c>
      <c r="M120" s="111"/>
      <c r="N120" s="86"/>
      <c r="O120" s="71"/>
      <c r="P120" s="71"/>
      <c r="Q120" s="71"/>
      <c r="R120" s="71"/>
      <c r="S120" s="87"/>
      <c r="T120" s="71"/>
      <c r="U120" s="71"/>
      <c r="V120" s="71"/>
      <c r="W120" s="71"/>
      <c r="X120" s="71"/>
      <c r="Y120" s="109"/>
      <c r="Z120" s="71"/>
      <c r="AA120" s="71"/>
      <c r="AB120" s="71"/>
      <c r="AC120" s="71"/>
      <c r="AD120" s="71"/>
      <c r="AE120" s="71"/>
      <c r="AF120" s="74"/>
    </row>
    <row r="121" spans="11:32" x14ac:dyDescent="0.3">
      <c r="L121" s="183" t="s">
        <v>76</v>
      </c>
      <c r="M121" s="111"/>
      <c r="N121" s="86"/>
      <c r="O121" s="71"/>
      <c r="P121" s="71"/>
      <c r="Q121" s="71"/>
      <c r="R121" s="71"/>
      <c r="S121" s="87"/>
      <c r="T121" s="71"/>
      <c r="U121" s="71"/>
      <c r="V121" s="71"/>
      <c r="W121" s="71"/>
      <c r="X121" s="71"/>
      <c r="Y121" s="109"/>
      <c r="Z121" s="71"/>
      <c r="AA121" s="71"/>
      <c r="AB121" s="71"/>
      <c r="AC121" s="71"/>
      <c r="AD121" s="71"/>
      <c r="AE121" s="71"/>
      <c r="AF121" s="74"/>
    </row>
    <row r="122" spans="11:32" x14ac:dyDescent="0.3">
      <c r="L122" s="183" t="s">
        <v>80</v>
      </c>
      <c r="M122" s="111"/>
      <c r="N122" s="86"/>
      <c r="O122" s="71"/>
      <c r="P122" s="71"/>
      <c r="Q122" s="71"/>
      <c r="R122" s="71"/>
      <c r="S122" s="88"/>
      <c r="T122" s="71"/>
      <c r="U122" s="71"/>
      <c r="V122" s="71"/>
      <c r="W122" s="71"/>
      <c r="X122" s="71"/>
      <c r="Y122" s="109"/>
      <c r="Z122" s="109"/>
      <c r="AA122" s="71"/>
      <c r="AB122" s="71"/>
      <c r="AC122" s="71"/>
      <c r="AD122" s="71"/>
      <c r="AE122" s="71"/>
      <c r="AF122" s="74"/>
    </row>
    <row r="123" spans="11:32" x14ac:dyDescent="0.3">
      <c r="L123" s="183" t="s">
        <v>82</v>
      </c>
      <c r="M123" s="111"/>
      <c r="N123" s="86"/>
      <c r="O123" s="71"/>
      <c r="P123" s="71"/>
      <c r="Q123" s="89"/>
      <c r="R123" s="71"/>
      <c r="S123" s="71"/>
      <c r="T123" s="71"/>
      <c r="U123" s="71"/>
      <c r="V123" s="71"/>
      <c r="W123" s="71"/>
      <c r="X123" s="71"/>
      <c r="Y123" s="71"/>
      <c r="Z123" s="71"/>
      <c r="AA123" s="71"/>
      <c r="AB123" s="71"/>
      <c r="AC123" s="71"/>
      <c r="AD123" s="71"/>
      <c r="AE123" s="71"/>
      <c r="AF123" s="74"/>
    </row>
    <row r="124" spans="11:32" x14ac:dyDescent="0.3">
      <c r="L124" s="183" t="s">
        <v>84</v>
      </c>
      <c r="M124" s="111"/>
      <c r="N124" s="86"/>
      <c r="O124" s="71"/>
      <c r="P124" s="71"/>
      <c r="Q124" s="89"/>
      <c r="R124" s="71"/>
      <c r="S124" s="71"/>
      <c r="T124" s="71"/>
      <c r="U124" s="71"/>
      <c r="V124" s="71"/>
      <c r="W124" s="71"/>
      <c r="X124" s="71"/>
      <c r="Y124" s="71"/>
      <c r="Z124" s="71"/>
      <c r="AA124" s="71"/>
      <c r="AB124" s="71"/>
      <c r="AC124" s="71"/>
      <c r="AD124" s="71"/>
      <c r="AE124" s="71"/>
      <c r="AF124" s="74"/>
    </row>
    <row r="125" spans="11:32" ht="17.399999999999999" thickBot="1" x14ac:dyDescent="0.35">
      <c r="L125" s="183" t="s">
        <v>87</v>
      </c>
      <c r="M125" s="113"/>
      <c r="N125" s="114"/>
      <c r="O125" s="77"/>
      <c r="P125" s="77"/>
      <c r="Q125" s="115"/>
      <c r="R125" s="77"/>
      <c r="S125" s="116"/>
      <c r="T125" s="77"/>
      <c r="U125" s="77"/>
      <c r="V125" s="77"/>
      <c r="W125" s="77"/>
      <c r="X125" s="77"/>
      <c r="Y125" s="77"/>
      <c r="Z125" s="77"/>
      <c r="AA125" s="77"/>
      <c r="AB125" s="77"/>
      <c r="AC125" s="77"/>
      <c r="AD125" s="77"/>
      <c r="AE125" s="77"/>
      <c r="AF125" s="78"/>
    </row>
    <row r="126" spans="11:32" x14ac:dyDescent="0.3">
      <c r="K126" s="182"/>
    </row>
  </sheetData>
  <autoFilter ref="B3:G71" xr:uid="{6ED84BAA-6EEF-418B-BA4A-68C7E8C81670}">
    <filterColumn colId="0">
      <filters>
        <filter val="0"/>
        <filter val="Ext"/>
      </filters>
    </filterColumn>
  </autoFilter>
  <mergeCells count="6">
    <mergeCell ref="P110:AA110"/>
    <mergeCell ref="D1:G1"/>
    <mergeCell ref="K114:L114"/>
    <mergeCell ref="K112:L112"/>
    <mergeCell ref="K113:L113"/>
    <mergeCell ref="M110:O110"/>
  </mergeCells>
  <dataValidations count="5">
    <dataValidation type="list" allowBlank="1" showInputMessage="1" showErrorMessage="1" sqref="E3" xr:uid="{C86AE457-3265-4851-B7DE-D2B2EF0007B4}">
      <formula1>"Damplein, Muizen, Aalst Noord, Bornem, Wezembeek, Gent st-kruiswinkel, Gistel, Koekelare, Jabbeke, Stene, Grimbergen, Wondelgem"</formula1>
    </dataValidation>
    <dataValidation type="list" allowBlank="1" showInputMessage="1" showErrorMessage="1" sqref="E41" xr:uid="{1C5CBF03-4C17-4A0B-BD2B-D3DAE143901C}">
      <formula1>"EV, laadpalen, industrie, Warmtepomp, WKK, Zonnepanelen, Wind"</formula1>
    </dataValidation>
    <dataValidation type="list" allowBlank="1" showInputMessage="1" showErrorMessage="1" sqref="E43" xr:uid="{67FD7771-0206-41BC-A08C-EC90A73815F6}">
      <formula1>"Netto afname reductie, Netto injectie verhoging"</formula1>
    </dataValidation>
    <dataValidation type="list" allowBlank="1" showInputMessage="1" showErrorMessage="1" sqref="E42" xr:uid="{A1364ECD-3C03-474D-9452-5DE8DB542396}">
      <formula1>"Investeringsuitstel, Markttest"</formula1>
    </dataValidation>
    <dataValidation type="list" allowBlank="1" showInputMessage="1" showErrorMessage="1" sqref="B3:B71" xr:uid="{2AA73F01-9FA5-466C-92C4-9C2122628F70}">
      <formula1>#REF!</formula1>
    </dataValidation>
  </dataValidations>
  <hyperlinks>
    <hyperlink ref="I49" r:id="rId1" display="../../../../../../../:x:/s/PRJ00108/Ec0kb12Q7J9JrhsZ9aRzWJABJX7ltJsNFGuKWvirnS2Sfw?e=JzhxnL" xr:uid="{03613034-9D1E-4635-AB83-215BAACC2BAF}"/>
    <hyperlink ref="I50" r:id="rId2" display="../../../../../../../:x:/s/PRJ00108/Ec0kb12Q7J9JrhsZ9aRzWJABJX7ltJsNFGuKWvirnS2Sfw?e=JzhxnL" xr:uid="{920D685F-F5D4-4A27-9A39-C7477446076C}"/>
    <hyperlink ref="I51" r:id="rId3" display="../../../../../../../:x:/s/PRJ00108/Ec0kb12Q7J9JrhsZ9aRzWJABJX7ltJsNFGuKWvirnS2Sfw?e=JzhxnL" xr:uid="{3A260373-D7FD-436E-98F7-F423F980934B}"/>
    <hyperlink ref="I63" r:id="rId4" display="../../../../../../../:x:/s/PRJ00108/Ec0kb12Q7J9JrhsZ9aRzWJABJX7ltJsNFGuKWvirnS2Sfw?e=JzhxnL" xr:uid="{84E599AA-1714-4FCA-A9D8-0FBBBE37FF7D}"/>
    <hyperlink ref="I64" r:id="rId5" display="../../../../../../../:x:/s/PRJ00108/Ec0kb12Q7J9JrhsZ9aRzWJABJX7ltJsNFGuKWvirnS2Sfw?e=JzhxnL" xr:uid="{1C33CB13-EF82-449F-BEE0-7751F9A07065}"/>
    <hyperlink ref="I65" r:id="rId6" display="../../../../../../../:x:/s/PRJ00108/Ec0kb12Q7J9JrhsZ9aRzWJABJX7ltJsNFGuKWvirnS2Sfw?e=JzhxnL" xr:uid="{5FB7797E-53AB-4F02-A8A4-3C2042416F46}"/>
    <hyperlink ref="I68" r:id="rId7" display="../../../../../../../:x:/s/PRJ00108/Ec0kb12Q7J9JrhsZ9aRzWJABJX7ltJsNFGuKWvirnS2Sfw?e=JzhxnL" xr:uid="{4AFE3357-110B-48DE-86A8-A06B16CB5637}"/>
    <hyperlink ref="I69" r:id="rId8" display="../../../../../../../:x:/s/PRJ00108/Ec0kb12Q7J9JrhsZ9aRzWJABJX7ltJsNFGuKWvirnS2Sfw?e=JzhxnL" xr:uid="{FF1DD8C8-E0E5-41B1-BDFC-4D1B52C12DD3}"/>
    <hyperlink ref="I58" r:id="rId9" display="../../../../../../../:x:/s/PRJ00108/ERRi7v_s8rlHg22g-tBA_1YB63PVX33jcC0OmHZxqjB2ig?e=mZcimm" xr:uid="{34E9B5B5-01FA-488A-A6F3-9DEBEE18F221}"/>
    <hyperlink ref="I59" r:id="rId10" display="../../../../../../../:x:/s/PRJ00108/ERRi7v_s8rlHg22g-tBA_1YB63PVX33jcC0OmHZxqjB2ig?e=mZcimm" xr:uid="{3FD8E1FA-D925-4484-B0BE-738F421784E8}"/>
    <hyperlink ref="I60" r:id="rId11" display="../../../../../../../:x:/s/PRJ00108/ERRi7v_s8rlHg22g-tBA_1YB63PVX33jcC0OmHZxqjB2ig?e=mZcimm" xr:uid="{1B35FF4C-27D3-4A2B-8903-194F01F56E2B}"/>
    <hyperlink ref="E18" r:id="rId12" xr:uid="{A62DB936-F0E4-421B-BC71-BABAC3F5D574}"/>
    <hyperlink ref="E17" r:id="rId13" display="https://portal.nodesmarket.com/onboarding/tenders?orderBy=openTo&amp;orderByDirection=asc&amp;map-bounds=51.21783436555637,3.1026077270507817,51.08301990567969,2.7840042114257812&amp;tab=constraint-areas" xr:uid="{3682A790-8754-48E1-BF96-82602A885541}"/>
  </hyperlinks>
  <pageMargins left="0.7" right="0.7" top="0.75" bottom="0.75" header="0.3" footer="0.3"/>
  <pageSetup paperSize="9" scale="36" orientation="portrait" r:id="rId14"/>
  <headerFooter>
    <oddHeader>&amp;C&amp;"Calibri"&amp;10&amp;K000000 Fluvius - Intern&amp;1#_x000D_</oddHeader>
  </headerFooter>
  <drawing r:id="rId15"/>
  <legacyDrawing r:id="rId1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D7608-D09A-49F6-9D5A-4CB0C3AF4A9C}">
  <sheetPr filterMode="1"/>
  <dimension ref="B1:AF129"/>
  <sheetViews>
    <sheetView view="pageBreakPreview" topLeftCell="A16" zoomScale="60" zoomScaleNormal="100" workbookViewId="0">
      <selection activeCell="G83" sqref="G83"/>
    </sheetView>
  </sheetViews>
  <sheetFormatPr defaultRowHeight="16.8" x14ac:dyDescent="0.3"/>
  <cols>
    <col min="1" max="1" width="4.33203125" customWidth="1"/>
    <col min="2" max="2" width="10" style="9" customWidth="1"/>
    <col min="3" max="3" width="2.109375" customWidth="1"/>
    <col min="4" max="4" width="54.6640625" style="41" customWidth="1"/>
    <col min="5" max="5" width="100.6640625" style="172" customWidth="1"/>
    <col min="6" max="6" width="11.6640625" style="171" customWidth="1"/>
    <col min="7" max="7" width="71.6640625" style="42" customWidth="1"/>
    <col min="8" max="8" width="2" customWidth="1"/>
    <col min="9" max="9" width="24.109375" style="27" customWidth="1"/>
  </cols>
  <sheetData>
    <row r="1" spans="2:9" ht="26.4" x14ac:dyDescent="0.25">
      <c r="B1" s="28" t="s">
        <v>44</v>
      </c>
      <c r="D1" s="131" t="s">
        <v>45</v>
      </c>
      <c r="E1" s="131"/>
      <c r="F1" s="131"/>
      <c r="G1" s="131"/>
      <c r="I1" s="29" t="s">
        <v>46</v>
      </c>
    </row>
    <row r="2" spans="2:9" ht="80.25" customHeight="1" x14ac:dyDescent="0.3">
      <c r="B2" s="26"/>
    </row>
    <row r="3" spans="2:9" x14ac:dyDescent="0.3">
      <c r="B3" s="128" t="str">
        <f>Template!B3</f>
        <v>Ext</v>
      </c>
      <c r="D3" s="43" t="s">
        <v>48</v>
      </c>
      <c r="E3" s="172" t="s">
        <v>201</v>
      </c>
    </row>
    <row r="4" spans="2:9" x14ac:dyDescent="0.3">
      <c r="B4" s="128" t="str">
        <f>Template!B4</f>
        <v>Ext</v>
      </c>
      <c r="D4" s="43" t="s">
        <v>53</v>
      </c>
      <c r="E4" s="172" t="s">
        <v>54</v>
      </c>
    </row>
    <row r="5" spans="2:9" x14ac:dyDescent="0.3">
      <c r="B5" s="128" t="str">
        <f>Template!B5</f>
        <v>Ext</v>
      </c>
    </row>
    <row r="6" spans="2:9" x14ac:dyDescent="0.3">
      <c r="B6" s="128" t="str">
        <f>Template!B6</f>
        <v>Ext</v>
      </c>
      <c r="D6" s="44" t="s">
        <v>74</v>
      </c>
      <c r="E6" s="148"/>
      <c r="F6" s="154"/>
      <c r="G6" s="45"/>
      <c r="H6" s="18"/>
      <c r="I6" s="30"/>
    </row>
    <row r="7" spans="2:9" ht="17.25" customHeight="1" x14ac:dyDescent="0.25">
      <c r="B7" s="128" t="str">
        <f>Template!B7</f>
        <v>Ext</v>
      </c>
      <c r="D7" s="43" t="s">
        <v>74</v>
      </c>
      <c r="E7" s="65" t="s">
        <v>77</v>
      </c>
      <c r="F7" s="172"/>
      <c r="G7" s="41"/>
      <c r="H7" s="11"/>
      <c r="I7" s="31"/>
    </row>
    <row r="8" spans="2:9" x14ac:dyDescent="0.25">
      <c r="B8" s="128" t="str">
        <f>Template!B8</f>
        <v>Ext</v>
      </c>
      <c r="E8" s="65" t="s">
        <v>81</v>
      </c>
      <c r="F8" s="172"/>
      <c r="G8" s="41"/>
      <c r="H8" s="11"/>
      <c r="I8" s="31"/>
    </row>
    <row r="9" spans="2:9" x14ac:dyDescent="0.25">
      <c r="B9" s="128" t="str">
        <f>Template!B9</f>
        <v>Ext</v>
      </c>
      <c r="E9" s="67" t="s">
        <v>83</v>
      </c>
      <c r="F9" s="172"/>
      <c r="G9" s="41"/>
      <c r="H9" s="11"/>
      <c r="I9" s="31"/>
    </row>
    <row r="10" spans="2:9" x14ac:dyDescent="0.25">
      <c r="B10" s="128" t="str">
        <f>Template!B10</f>
        <v>Ext</v>
      </c>
      <c r="E10" s="65" t="s">
        <v>85</v>
      </c>
      <c r="F10" s="172"/>
      <c r="G10" s="41"/>
      <c r="H10" s="11"/>
      <c r="I10" s="31"/>
    </row>
    <row r="11" spans="2:9" ht="18" customHeight="1" x14ac:dyDescent="0.25">
      <c r="B11" s="128" t="str">
        <f>Template!B11</f>
        <v>Ext</v>
      </c>
      <c r="E11" s="65" t="s">
        <v>88</v>
      </c>
      <c r="F11" s="172"/>
      <c r="G11" s="41"/>
      <c r="H11" s="11"/>
      <c r="I11" s="31"/>
    </row>
    <row r="12" spans="2:9" ht="18" customHeight="1" x14ac:dyDescent="0.25">
      <c r="B12" s="128" t="str">
        <f>Template!B12</f>
        <v>Ext</v>
      </c>
      <c r="E12" s="65" t="s">
        <v>89</v>
      </c>
      <c r="F12" s="172"/>
      <c r="G12" s="41"/>
      <c r="H12" s="11"/>
      <c r="I12" s="31"/>
    </row>
    <row r="13" spans="2:9" ht="27" customHeight="1" x14ac:dyDescent="0.25">
      <c r="B13" s="128" t="str">
        <f>Template!B13</f>
        <v>Ext</v>
      </c>
      <c r="E13" s="65" t="s">
        <v>90</v>
      </c>
      <c r="F13" s="172"/>
      <c r="G13" s="41"/>
      <c r="H13" s="11"/>
      <c r="I13" s="31"/>
    </row>
    <row r="14" spans="2:9" x14ac:dyDescent="0.3">
      <c r="B14" s="128" t="str">
        <f>Template!B14</f>
        <v>Ext</v>
      </c>
    </row>
    <row r="15" spans="2:9" x14ac:dyDescent="0.3">
      <c r="B15" s="128" t="str">
        <f>Template!B15</f>
        <v>Ext</v>
      </c>
      <c r="D15" s="44" t="str">
        <f xml:space="preserve"> "Basisinformatie " &amp; E3</f>
        <v>Basisinformatie Gistel</v>
      </c>
      <c r="E15" s="148"/>
      <c r="F15" s="154"/>
      <c r="G15" s="45" t="s">
        <v>91</v>
      </c>
      <c r="H15" s="18"/>
      <c r="I15" s="32" t="s">
        <v>46</v>
      </c>
    </row>
    <row r="16" spans="2:9" ht="100.8" x14ac:dyDescent="0.3">
      <c r="B16" s="128" t="str">
        <f>Template!B16</f>
        <v>Ext</v>
      </c>
      <c r="D16" s="43" t="s">
        <v>92</v>
      </c>
      <c r="E16" s="173" t="s">
        <v>202</v>
      </c>
      <c r="F16" s="173"/>
      <c r="G16" s="47"/>
      <c r="H16" s="19"/>
      <c r="I16" s="33"/>
    </row>
    <row r="17" spans="2:9" ht="34.799999999999997" x14ac:dyDescent="0.35">
      <c r="B17" s="128" t="str">
        <f>Template!B17</f>
        <v>Ext</v>
      </c>
      <c r="D17" s="43" t="s">
        <v>93</v>
      </c>
      <c r="E17" s="207" t="s">
        <v>176</v>
      </c>
      <c r="G17" s="48" t="s">
        <v>94</v>
      </c>
      <c r="I17" s="27" t="s">
        <v>95</v>
      </c>
    </row>
    <row r="18" spans="2:9" ht="33.6" x14ac:dyDescent="0.3">
      <c r="B18" s="128" t="str">
        <f>Template!B18</f>
        <v>Ext</v>
      </c>
      <c r="D18" s="43" t="s">
        <v>96</v>
      </c>
      <c r="E18" s="172" t="s">
        <v>203</v>
      </c>
      <c r="F18" s="174"/>
      <c r="I18" s="27" t="s">
        <v>97</v>
      </c>
    </row>
    <row r="19" spans="2:9" ht="17.399999999999999" x14ac:dyDescent="0.35">
      <c r="B19" s="128" t="str">
        <f>Template!B19</f>
        <v>Ext</v>
      </c>
      <c r="D19" s="43" t="s">
        <v>98</v>
      </c>
      <c r="E19" s="172" t="s">
        <v>204</v>
      </c>
      <c r="G19" s="48" t="s">
        <v>99</v>
      </c>
      <c r="I19" s="27" t="s">
        <v>100</v>
      </c>
    </row>
    <row r="20" spans="2:9" ht="17.399999999999999" x14ac:dyDescent="0.35">
      <c r="B20" s="128" t="str">
        <f>Template!B20</f>
        <v>Ext</v>
      </c>
      <c r="D20" s="49"/>
      <c r="G20" s="48"/>
    </row>
    <row r="21" spans="2:9" x14ac:dyDescent="0.25">
      <c r="B21" s="128" t="str">
        <f>Template!B21</f>
        <v>Ext</v>
      </c>
      <c r="D21" s="43" t="s">
        <v>180</v>
      </c>
      <c r="E21" s="130" t="s">
        <v>101</v>
      </c>
      <c r="F21" s="175"/>
      <c r="G21" s="127"/>
      <c r="H21" s="10"/>
      <c r="I21" s="31"/>
    </row>
    <row r="22" spans="2:9" x14ac:dyDescent="0.25">
      <c r="B22" s="128" t="str">
        <f>Template!B22</f>
        <v>Ext</v>
      </c>
      <c r="E22" s="65" t="s">
        <v>102</v>
      </c>
      <c r="F22" s="175"/>
      <c r="G22" s="127"/>
      <c r="H22" s="10"/>
      <c r="I22" s="31"/>
    </row>
    <row r="23" spans="2:9" x14ac:dyDescent="0.3">
      <c r="B23" s="128" t="str">
        <f>Template!B23</f>
        <v>Ext</v>
      </c>
      <c r="E23" s="130" t="s">
        <v>103</v>
      </c>
    </row>
    <row r="24" spans="2:9" x14ac:dyDescent="0.3">
      <c r="B24" s="128" t="str">
        <f>Template!B24</f>
        <v>Ext</v>
      </c>
      <c r="E24" s="130" t="s">
        <v>104</v>
      </c>
    </row>
    <row r="25" spans="2:9" x14ac:dyDescent="0.3">
      <c r="B25" s="128" t="str">
        <f>Template!B25</f>
        <v>Ext</v>
      </c>
      <c r="D25" s="130"/>
      <c r="E25" s="179"/>
    </row>
    <row r="26" spans="2:9" x14ac:dyDescent="0.3">
      <c r="B26" s="128" t="str">
        <f>Template!B26</f>
        <v>Ext</v>
      </c>
      <c r="D26" s="44" t="s">
        <v>105</v>
      </c>
      <c r="E26" s="148"/>
      <c r="F26" s="154"/>
      <c r="G26" s="45" t="s">
        <v>91</v>
      </c>
      <c r="H26" s="18"/>
      <c r="I26" s="30"/>
    </row>
    <row r="27" spans="2:9" x14ac:dyDescent="0.3">
      <c r="B27" s="128" t="str">
        <f>Template!B27</f>
        <v>Ext</v>
      </c>
      <c r="D27" s="50" t="s">
        <v>106</v>
      </c>
      <c r="E27" s="152"/>
      <c r="F27" s="156"/>
      <c r="G27" s="51"/>
      <c r="H27" s="20"/>
      <c r="I27" s="34" t="s">
        <v>46</v>
      </c>
    </row>
    <row r="28" spans="2:9" x14ac:dyDescent="0.3">
      <c r="B28" s="128" t="s">
        <v>47</v>
      </c>
      <c r="D28" s="43" t="s">
        <v>107</v>
      </c>
      <c r="E28" s="161">
        <v>35.799999999999997</v>
      </c>
      <c r="F28" s="171" t="s">
        <v>29</v>
      </c>
      <c r="I28" s="27" t="s">
        <v>109</v>
      </c>
    </row>
    <row r="29" spans="2:9" ht="17.399999999999999" hidden="1" x14ac:dyDescent="0.35">
      <c r="B29" s="128" t="str">
        <f>Template!B29</f>
        <v>Ext</v>
      </c>
      <c r="D29" s="43" t="s">
        <v>110</v>
      </c>
      <c r="E29" s="161"/>
      <c r="F29" s="171" t="s">
        <v>29</v>
      </c>
      <c r="G29" s="48" t="s">
        <v>111</v>
      </c>
    </row>
    <row r="30" spans="2:9" ht="17.399999999999999" x14ac:dyDescent="0.3">
      <c r="B30" s="128" t="s">
        <v>47</v>
      </c>
      <c r="D30" s="43" t="s">
        <v>112</v>
      </c>
      <c r="E30" s="161">
        <v>77</v>
      </c>
      <c r="F30" s="176"/>
    </row>
    <row r="31" spans="2:9" ht="17.399999999999999" x14ac:dyDescent="0.3">
      <c r="B31" s="128" t="str">
        <f>Template!B31</f>
        <v>Ext</v>
      </c>
      <c r="D31" s="53" t="s">
        <v>113</v>
      </c>
      <c r="E31" s="161">
        <v>81</v>
      </c>
      <c r="F31" s="176"/>
    </row>
    <row r="32" spans="2:9" x14ac:dyDescent="0.3">
      <c r="B32" s="128" t="str">
        <f>Template!B32</f>
        <v>Ext</v>
      </c>
      <c r="D32" s="43"/>
      <c r="E32" s="161"/>
    </row>
    <row r="33" spans="2:9" x14ac:dyDescent="0.3">
      <c r="B33" s="128" t="str">
        <f>Template!B33</f>
        <v>Ext</v>
      </c>
      <c r="D33" s="50" t="s">
        <v>114</v>
      </c>
      <c r="E33" s="164"/>
      <c r="F33" s="156"/>
      <c r="G33" s="51"/>
      <c r="H33" s="20"/>
      <c r="I33" s="34" t="s">
        <v>46</v>
      </c>
    </row>
    <row r="34" spans="2:9" x14ac:dyDescent="0.3">
      <c r="B34" s="128" t="str">
        <f>Template!B34</f>
        <v>Ext</v>
      </c>
      <c r="D34" s="43" t="s">
        <v>115</v>
      </c>
      <c r="E34" s="165">
        <v>57</v>
      </c>
      <c r="F34" s="171" t="s">
        <v>29</v>
      </c>
      <c r="I34" s="27" t="s">
        <v>117</v>
      </c>
    </row>
    <row r="35" spans="2:9" x14ac:dyDescent="0.3">
      <c r="B35" s="128" t="str">
        <f>Template!B35</f>
        <v>Ext</v>
      </c>
      <c r="D35" s="43" t="s">
        <v>113</v>
      </c>
      <c r="E35" s="166">
        <v>13300</v>
      </c>
    </row>
    <row r="36" spans="2:9" x14ac:dyDescent="0.3">
      <c r="B36" s="128" t="s">
        <v>47</v>
      </c>
      <c r="D36" s="43" t="s">
        <v>118</v>
      </c>
      <c r="E36" s="166">
        <v>179</v>
      </c>
    </row>
    <row r="37" spans="2:9" x14ac:dyDescent="0.3">
      <c r="B37" s="128" t="str">
        <f>Template!B37</f>
        <v>Ext</v>
      </c>
    </row>
    <row r="38" spans="2:9" x14ac:dyDescent="0.3">
      <c r="B38" s="128" t="str">
        <f>Template!B38</f>
        <v>Ext</v>
      </c>
      <c r="D38" s="50" t="s">
        <v>119</v>
      </c>
      <c r="E38" s="152"/>
      <c r="F38" s="156"/>
      <c r="G38" s="51"/>
      <c r="H38" s="20"/>
      <c r="I38" s="34" t="s">
        <v>46</v>
      </c>
    </row>
    <row r="39" spans="2:9" ht="52.2" hidden="1" x14ac:dyDescent="0.35">
      <c r="B39" s="128" t="s">
        <v>55</v>
      </c>
      <c r="D39" s="43" t="s">
        <v>120</v>
      </c>
      <c r="E39" s="158"/>
      <c r="G39" s="48" t="s">
        <v>121</v>
      </c>
      <c r="I39" s="27" t="s">
        <v>122</v>
      </c>
    </row>
    <row r="40" spans="2:9" ht="52.2" hidden="1" x14ac:dyDescent="0.35">
      <c r="B40" s="128" t="s">
        <v>55</v>
      </c>
      <c r="D40" s="43" t="s">
        <v>123</v>
      </c>
      <c r="E40" s="158"/>
      <c r="G40" s="48" t="s">
        <v>124</v>
      </c>
      <c r="I40" s="27" t="s">
        <v>122</v>
      </c>
    </row>
    <row r="41" spans="2:9" ht="17.399999999999999" hidden="1" x14ac:dyDescent="0.35">
      <c r="B41" s="128" t="s">
        <v>55</v>
      </c>
      <c r="D41" s="43" t="s">
        <v>125</v>
      </c>
      <c r="E41" s="147"/>
      <c r="G41" s="48" t="s">
        <v>126</v>
      </c>
      <c r="H41" s="25"/>
    </row>
    <row r="42" spans="2:9" x14ac:dyDescent="0.3">
      <c r="B42" s="128" t="str">
        <f>Template!B42</f>
        <v>Ext</v>
      </c>
      <c r="D42" s="43" t="s">
        <v>127</v>
      </c>
      <c r="E42" s="161" t="s">
        <v>181</v>
      </c>
      <c r="G42" s="59"/>
    </row>
    <row r="43" spans="2:9" x14ac:dyDescent="0.3">
      <c r="B43" s="128" t="str">
        <f>Template!B43</f>
        <v>Ext</v>
      </c>
      <c r="D43" s="43" t="s">
        <v>128</v>
      </c>
      <c r="E43" s="161" t="s">
        <v>182</v>
      </c>
      <c r="G43" s="59"/>
    </row>
    <row r="44" spans="2:9" x14ac:dyDescent="0.3">
      <c r="B44" s="128" t="str">
        <f>Template!B44</f>
        <v>Ext</v>
      </c>
      <c r="E44" s="147"/>
      <c r="G44" s="59"/>
    </row>
    <row r="45" spans="2:9" x14ac:dyDescent="0.3">
      <c r="B45" s="128" t="str">
        <f>Template!B45</f>
        <v>Ext</v>
      </c>
      <c r="D45" s="44" t="s">
        <v>129</v>
      </c>
      <c r="E45" s="148"/>
      <c r="F45" s="154"/>
      <c r="G45" s="45" t="s">
        <v>91</v>
      </c>
      <c r="H45" s="18"/>
      <c r="I45" s="35"/>
    </row>
    <row r="46" spans="2:9" x14ac:dyDescent="0.3">
      <c r="B46" s="128" t="str">
        <f>Template!B46</f>
        <v>Ext</v>
      </c>
      <c r="D46" s="50" t="s">
        <v>130</v>
      </c>
      <c r="E46" s="152"/>
      <c r="F46" s="156"/>
      <c r="G46" s="51"/>
      <c r="H46" s="20"/>
      <c r="I46" s="34"/>
    </row>
    <row r="47" spans="2:9" ht="34.799999999999997" hidden="1" x14ac:dyDescent="0.35">
      <c r="B47" s="128" t="s">
        <v>55</v>
      </c>
      <c r="D47" s="43" t="s">
        <v>131</v>
      </c>
      <c r="G47" s="48" t="s">
        <v>132</v>
      </c>
      <c r="H47" s="25"/>
      <c r="I47" s="27" t="s">
        <v>133</v>
      </c>
    </row>
    <row r="48" spans="2:9" ht="34.799999999999997" hidden="1" x14ac:dyDescent="0.35">
      <c r="B48" s="128" t="str">
        <f>Template!B48</f>
        <v>Ext</v>
      </c>
      <c r="D48" s="43" t="s">
        <v>134</v>
      </c>
      <c r="G48" s="48" t="s">
        <v>135</v>
      </c>
      <c r="H48" s="25"/>
      <c r="I48" s="27" t="s">
        <v>136</v>
      </c>
    </row>
    <row r="49" spans="2:9" ht="34.799999999999997" x14ac:dyDescent="0.35">
      <c r="B49" s="128" t="str">
        <f>Template!B49</f>
        <v>Ext</v>
      </c>
      <c r="D49" s="43" t="s">
        <v>137</v>
      </c>
      <c r="E49" s="161">
        <f>_xlfn.XLOOKUP(E3,Volumes!B4:B15,Volumes!O4:O15)</f>
        <v>1.9</v>
      </c>
      <c r="F49" s="171" t="s">
        <v>138</v>
      </c>
      <c r="G49" s="48" t="s">
        <v>139</v>
      </c>
      <c r="I49" s="36" t="s">
        <v>140</v>
      </c>
    </row>
    <row r="50" spans="2:9" ht="34.799999999999997" x14ac:dyDescent="0.35">
      <c r="B50" s="128" t="str">
        <f>Template!B50</f>
        <v>Ext</v>
      </c>
      <c r="D50" s="43" t="s">
        <v>141</v>
      </c>
      <c r="E50" s="161" t="s">
        <v>205</v>
      </c>
      <c r="F50" s="171" t="s">
        <v>138</v>
      </c>
      <c r="G50" s="48" t="s">
        <v>142</v>
      </c>
      <c r="H50" s="25"/>
      <c r="I50" s="36" t="s">
        <v>140</v>
      </c>
    </row>
    <row r="51" spans="2:9" ht="17.399999999999999" hidden="1" x14ac:dyDescent="0.35">
      <c r="B51" s="128" t="str">
        <f>Template!B51</f>
        <v>Ext</v>
      </c>
      <c r="D51" s="43" t="s">
        <v>143</v>
      </c>
      <c r="E51" s="161">
        <v>14</v>
      </c>
      <c r="F51" s="171" t="s">
        <v>138</v>
      </c>
      <c r="G51" s="48" t="s">
        <v>144</v>
      </c>
      <c r="H51" s="25"/>
      <c r="I51" s="36" t="s">
        <v>140</v>
      </c>
    </row>
    <row r="52" spans="2:9" x14ac:dyDescent="0.3">
      <c r="B52" s="128" t="str">
        <f>Template!B52</f>
        <v>Ext</v>
      </c>
      <c r="E52" s="161"/>
      <c r="H52" s="25"/>
    </row>
    <row r="53" spans="2:9" x14ac:dyDescent="0.3">
      <c r="B53" s="128" t="str">
        <f>Template!B53</f>
        <v>Ext</v>
      </c>
      <c r="D53" s="44" t="s">
        <v>145</v>
      </c>
      <c r="E53" s="162"/>
      <c r="F53" s="154"/>
      <c r="G53" s="45" t="s">
        <v>91</v>
      </c>
      <c r="H53" s="37"/>
      <c r="I53" s="30"/>
    </row>
    <row r="54" spans="2:9" ht="17.399999999999999" x14ac:dyDescent="0.35">
      <c r="B54" s="128" t="str">
        <f>Template!B54</f>
        <v>Ext</v>
      </c>
      <c r="D54" s="43" t="s">
        <v>146</v>
      </c>
      <c r="E54" s="168">
        <f>_xlfn.XLOOKUP($E$3,Volumes!B4:B15,Volumes!Q4:Q15)</f>
        <v>22651.200126190473</v>
      </c>
      <c r="F54" s="171" t="s">
        <v>30</v>
      </c>
      <c r="G54" s="48" t="s">
        <v>147</v>
      </c>
      <c r="I54" s="27" t="s">
        <v>148</v>
      </c>
    </row>
    <row r="55" spans="2:9" ht="17.399999999999999" x14ac:dyDescent="0.25">
      <c r="B55" s="128" t="str">
        <f>Template!B55</f>
        <v>Ext</v>
      </c>
      <c r="D55" s="43" t="s">
        <v>149</v>
      </c>
      <c r="E55" s="161">
        <f>_xlfn.XLOOKUP($E$3,Volumes!B4:B15,Volumes!D4:D15)</f>
        <v>13</v>
      </c>
      <c r="F55" s="153" t="s">
        <v>150</v>
      </c>
      <c r="G55" s="150" t="s">
        <v>151</v>
      </c>
    </row>
    <row r="56" spans="2:9" hidden="1" x14ac:dyDescent="0.3">
      <c r="B56" s="128" t="str">
        <f>Template!B56</f>
        <v>Ext</v>
      </c>
      <c r="D56" s="43" t="s">
        <v>152</v>
      </c>
      <c r="E56" s="161"/>
      <c r="H56" s="25"/>
      <c r="I56" s="38"/>
    </row>
    <row r="57" spans="2:9" hidden="1" x14ac:dyDescent="0.3">
      <c r="B57" s="128" t="str">
        <f>Template!B57</f>
        <v>Ext</v>
      </c>
      <c r="D57" s="60" t="s">
        <v>153</v>
      </c>
      <c r="E57" s="169"/>
      <c r="F57" s="181"/>
      <c r="G57" s="51"/>
      <c r="I57" s="39"/>
    </row>
    <row r="58" spans="2:9" ht="17.399999999999999" hidden="1" x14ac:dyDescent="0.35">
      <c r="B58" s="128" t="str">
        <f>Template!B58</f>
        <v>Ext</v>
      </c>
      <c r="D58" s="62" t="s">
        <v>154</v>
      </c>
      <c r="E58" s="161"/>
      <c r="F58" s="171" t="s">
        <v>155</v>
      </c>
      <c r="G58" s="48" t="s">
        <v>156</v>
      </c>
      <c r="I58" s="36" t="s">
        <v>157</v>
      </c>
    </row>
    <row r="59" spans="2:9" ht="17.399999999999999" hidden="1" x14ac:dyDescent="0.35">
      <c r="B59" s="128" t="str">
        <f>Template!B59</f>
        <v>Ext</v>
      </c>
      <c r="D59" s="62" t="s">
        <v>158</v>
      </c>
      <c r="E59" s="161"/>
      <c r="F59" s="171" t="s">
        <v>155</v>
      </c>
      <c r="G59" s="48" t="s">
        <v>156</v>
      </c>
      <c r="I59" s="36" t="s">
        <v>157</v>
      </c>
    </row>
    <row r="60" spans="2:9" ht="17.399999999999999" hidden="1" x14ac:dyDescent="0.35">
      <c r="B60" s="128" t="str">
        <f>Template!B60</f>
        <v>Ext</v>
      </c>
      <c r="D60" s="62" t="s">
        <v>159</v>
      </c>
      <c r="E60" s="161"/>
      <c r="F60" s="171" t="s">
        <v>160</v>
      </c>
      <c r="G60" s="48" t="s">
        <v>156</v>
      </c>
      <c r="I60" s="36" t="s">
        <v>157</v>
      </c>
    </row>
    <row r="61" spans="2:9" x14ac:dyDescent="0.3">
      <c r="B61" s="128" t="str">
        <f>Template!B61</f>
        <v>Ext</v>
      </c>
      <c r="E61" s="161"/>
      <c r="I61" s="36"/>
    </row>
    <row r="62" spans="2:9" x14ac:dyDescent="0.3">
      <c r="B62" s="128" t="str">
        <f>Template!B62</f>
        <v>Ext</v>
      </c>
      <c r="D62" s="66" t="s">
        <v>161</v>
      </c>
      <c r="E62" s="162"/>
      <c r="F62" s="154"/>
      <c r="G62" s="45" t="s">
        <v>91</v>
      </c>
      <c r="H62" s="18"/>
      <c r="I62" s="30"/>
    </row>
    <row r="63" spans="2:9" ht="17.399999999999999" hidden="1" x14ac:dyDescent="0.35">
      <c r="B63" s="128" t="str">
        <f>Template!B63</f>
        <v>Ext</v>
      </c>
      <c r="D63" s="43" t="s">
        <v>162</v>
      </c>
      <c r="E63" s="161">
        <f>_xlfn.XLOOKUP($E$3,Volumes!B4:B15,Volumes!E4:E15)</f>
        <v>0</v>
      </c>
      <c r="F63" s="171" t="s">
        <v>150</v>
      </c>
      <c r="G63" s="48" t="s">
        <v>126</v>
      </c>
      <c r="H63" s="25"/>
      <c r="I63" s="36" t="s">
        <v>140</v>
      </c>
    </row>
    <row r="64" spans="2:9" ht="17.399999999999999" hidden="1" x14ac:dyDescent="0.35">
      <c r="B64" s="128" t="str">
        <f>Template!B64</f>
        <v>Ext</v>
      </c>
      <c r="D64" s="43" t="s">
        <v>163</v>
      </c>
      <c r="E64" s="161">
        <f>_xlfn.XLOOKUP($E$3,Volumes!B4:B15,Volumes!F4:F15)</f>
        <v>0</v>
      </c>
      <c r="F64" s="171" t="s">
        <v>150</v>
      </c>
      <c r="G64" s="48" t="s">
        <v>126</v>
      </c>
      <c r="I64" s="36" t="s">
        <v>140</v>
      </c>
    </row>
    <row r="65" spans="2:9" ht="17.399999999999999" hidden="1" x14ac:dyDescent="0.35">
      <c r="B65" s="128" t="str">
        <f>Template!B65</f>
        <v>Ext</v>
      </c>
      <c r="D65" s="43" t="s">
        <v>164</v>
      </c>
      <c r="E65" s="161">
        <f>_xlfn.XLOOKUP($E$3,Volumes!B4:B15,Volumes!G4:G15)</f>
        <v>82.4</v>
      </c>
      <c r="F65" s="171" t="s">
        <v>25</v>
      </c>
      <c r="G65" s="48" t="s">
        <v>126</v>
      </c>
      <c r="I65" s="36" t="s">
        <v>140</v>
      </c>
    </row>
    <row r="66" spans="2:9" ht="17.399999999999999" hidden="1" x14ac:dyDescent="0.35">
      <c r="B66" s="128" t="str">
        <f>Template!B66</f>
        <v>Ext</v>
      </c>
      <c r="D66" s="43" t="s">
        <v>165</v>
      </c>
      <c r="E66" s="145">
        <f>E63/(E64+E65)</f>
        <v>0</v>
      </c>
      <c r="G66" s="48" t="s">
        <v>126</v>
      </c>
      <c r="H66" s="25"/>
      <c r="I66" s="40" t="s">
        <v>166</v>
      </c>
    </row>
    <row r="67" spans="2:9" hidden="1" x14ac:dyDescent="0.3">
      <c r="B67" s="128" t="str">
        <f>Template!B67</f>
        <v>Ext</v>
      </c>
      <c r="D67" s="43" t="s">
        <v>167</v>
      </c>
      <c r="E67" s="161"/>
      <c r="H67" s="25"/>
      <c r="I67" s="40"/>
    </row>
    <row r="68" spans="2:9" ht="17.399999999999999" x14ac:dyDescent="0.35">
      <c r="B68" s="128" t="str">
        <f>Template!B68</f>
        <v>Ext</v>
      </c>
      <c r="D68" s="64" t="s">
        <v>168</v>
      </c>
      <c r="E68" s="161">
        <f>_xlfn.XLOOKUP($E$3,Volumes!B4:B15,Volumes!H4:H15)</f>
        <v>20</v>
      </c>
      <c r="F68" s="171" t="s">
        <v>169</v>
      </c>
      <c r="G68" s="48" t="s">
        <v>170</v>
      </c>
      <c r="H68" s="25"/>
      <c r="I68" s="36" t="s">
        <v>140</v>
      </c>
    </row>
    <row r="69" spans="2:9" ht="34.799999999999997" hidden="1" x14ac:dyDescent="0.35">
      <c r="B69" s="128" t="str">
        <f>Template!B69</f>
        <v>Ext</v>
      </c>
      <c r="D69" s="43" t="s">
        <v>171</v>
      </c>
      <c r="E69" s="161"/>
      <c r="G69" s="48" t="s">
        <v>172</v>
      </c>
      <c r="H69" s="25"/>
      <c r="I69" s="36" t="s">
        <v>140</v>
      </c>
    </row>
    <row r="70" spans="2:9" x14ac:dyDescent="0.3">
      <c r="B70" s="128" t="str">
        <f>Template!B70</f>
        <v>Ext</v>
      </c>
      <c r="D70" s="43" t="s">
        <v>53</v>
      </c>
      <c r="E70" s="161" t="str">
        <f>E4</f>
        <v>December 2024 - December 2025</v>
      </c>
    </row>
    <row r="71" spans="2:9" hidden="1" x14ac:dyDescent="0.3">
      <c r="B71" s="129"/>
      <c r="D71" s="43"/>
      <c r="E71" s="180"/>
      <c r="I71" s="27" t="s">
        <v>173</v>
      </c>
    </row>
    <row r="72" spans="2:9" x14ac:dyDescent="0.3">
      <c r="B72" s="8"/>
      <c r="D72" s="44" t="s">
        <v>185</v>
      </c>
      <c r="E72" s="162"/>
      <c r="F72" s="154"/>
      <c r="G72" s="45"/>
    </row>
    <row r="73" spans="2:9" x14ac:dyDescent="0.3">
      <c r="B73" s="8"/>
      <c r="D73"/>
    </row>
    <row r="74" spans="2:9" x14ac:dyDescent="0.3">
      <c r="B74" s="8"/>
    </row>
    <row r="75" spans="2:9" x14ac:dyDescent="0.3">
      <c r="B75" s="8"/>
    </row>
    <row r="76" spans="2:9" x14ac:dyDescent="0.3">
      <c r="B76" s="8"/>
    </row>
    <row r="77" spans="2:9" x14ac:dyDescent="0.3">
      <c r="B77" s="8"/>
    </row>
    <row r="78" spans="2:9" x14ac:dyDescent="0.3">
      <c r="B78" s="8"/>
    </row>
    <row r="79" spans="2:9" x14ac:dyDescent="0.3">
      <c r="B79" s="8"/>
    </row>
    <row r="80" spans="2:9" x14ac:dyDescent="0.3">
      <c r="B80" s="8"/>
    </row>
    <row r="81" spans="2:2" x14ac:dyDescent="0.3">
      <c r="B81" s="8"/>
    </row>
    <row r="82" spans="2:2" x14ac:dyDescent="0.3">
      <c r="B82" s="8"/>
    </row>
    <row r="83" spans="2:2" x14ac:dyDescent="0.3">
      <c r="B83" s="8"/>
    </row>
    <row r="84" spans="2:2" x14ac:dyDescent="0.3">
      <c r="B84" s="8"/>
    </row>
    <row r="85" spans="2:2" x14ac:dyDescent="0.3">
      <c r="B85" s="8"/>
    </row>
    <row r="86" spans="2:2" x14ac:dyDescent="0.3">
      <c r="B86" s="8"/>
    </row>
    <row r="87" spans="2:2" x14ac:dyDescent="0.3">
      <c r="B87" s="8"/>
    </row>
    <row r="88" spans="2:2" x14ac:dyDescent="0.3">
      <c r="B88" s="8"/>
    </row>
    <row r="112" spans="11:11" ht="17.399999999999999" thickBot="1" x14ac:dyDescent="0.35">
      <c r="K112" s="188" t="s">
        <v>186</v>
      </c>
    </row>
    <row r="113" spans="11:32" x14ac:dyDescent="0.3">
      <c r="K113" s="197"/>
      <c r="L113" s="197"/>
      <c r="M113" s="258">
        <v>2024</v>
      </c>
      <c r="N113" s="259"/>
      <c r="O113" s="259"/>
      <c r="P113" s="263">
        <v>2025</v>
      </c>
      <c r="Q113" s="264"/>
      <c r="R113" s="264"/>
      <c r="S113" s="264"/>
      <c r="T113" s="264"/>
      <c r="U113" s="264"/>
      <c r="V113" s="264"/>
      <c r="W113" s="264"/>
      <c r="X113" s="264"/>
      <c r="Y113" s="264"/>
      <c r="Z113" s="264"/>
      <c r="AA113" s="265"/>
      <c r="AB113" s="184"/>
      <c r="AC113" s="184"/>
    </row>
    <row r="114" spans="11:32" ht="17.399999999999999" thickBot="1" x14ac:dyDescent="0.35">
      <c r="K114" s="197"/>
      <c r="L114" s="197"/>
      <c r="M114" s="4" t="s">
        <v>56</v>
      </c>
      <c r="N114" s="5" t="s">
        <v>57</v>
      </c>
      <c r="O114" s="79" t="s">
        <v>58</v>
      </c>
      <c r="P114" s="4" t="s">
        <v>59</v>
      </c>
      <c r="Q114" s="5" t="s">
        <v>60</v>
      </c>
      <c r="R114" s="5" t="s">
        <v>61</v>
      </c>
      <c r="S114" s="5" t="s">
        <v>62</v>
      </c>
      <c r="T114" s="5" t="s">
        <v>63</v>
      </c>
      <c r="U114" s="5" t="s">
        <v>64</v>
      </c>
      <c r="V114" s="5" t="s">
        <v>65</v>
      </c>
      <c r="W114" s="5" t="s">
        <v>66</v>
      </c>
      <c r="X114" s="5" t="s">
        <v>67</v>
      </c>
      <c r="Y114" s="5" t="s">
        <v>68</v>
      </c>
      <c r="Z114" s="5" t="s">
        <v>69</v>
      </c>
      <c r="AA114" s="6" t="s">
        <v>58</v>
      </c>
      <c r="AB114" s="185"/>
      <c r="AC114" s="185"/>
    </row>
    <row r="115" spans="11:32" x14ac:dyDescent="0.3">
      <c r="K115" s="256" t="s">
        <v>72</v>
      </c>
      <c r="L115" s="256"/>
      <c r="M115" s="195"/>
      <c r="N115" s="103"/>
      <c r="O115" s="196"/>
      <c r="P115" s="198"/>
      <c r="Q115" s="102"/>
      <c r="R115" s="102"/>
      <c r="S115" s="201"/>
      <c r="T115" s="103"/>
      <c r="U115" s="104"/>
      <c r="V115" s="104"/>
      <c r="W115" s="104"/>
      <c r="X115" s="104"/>
      <c r="Y115" s="104"/>
      <c r="Z115" s="104"/>
      <c r="AA115" s="105"/>
      <c r="AB115" s="186"/>
      <c r="AC115" s="186"/>
    </row>
    <row r="116" spans="11:32" x14ac:dyDescent="0.3">
      <c r="K116" s="256" t="s">
        <v>75</v>
      </c>
      <c r="L116" s="256"/>
      <c r="M116" s="73"/>
      <c r="N116" s="72"/>
      <c r="O116" s="80"/>
      <c r="P116" s="199"/>
      <c r="Q116" s="202"/>
      <c r="R116" s="202"/>
      <c r="S116" s="202"/>
      <c r="T116" s="72"/>
      <c r="U116" s="71"/>
      <c r="V116" s="71"/>
      <c r="W116" s="71"/>
      <c r="X116" s="71"/>
      <c r="Y116" s="71"/>
      <c r="Z116" s="71"/>
      <c r="AA116" s="74"/>
      <c r="AB116" s="187"/>
      <c r="AC116" s="186"/>
    </row>
    <row r="117" spans="11:32" ht="17.399999999999999" thickBot="1" x14ac:dyDescent="0.35">
      <c r="K117" s="256" t="s">
        <v>78</v>
      </c>
      <c r="L117" s="256"/>
      <c r="M117" s="75"/>
      <c r="N117" s="76"/>
      <c r="O117" s="81"/>
      <c r="P117" s="200"/>
      <c r="Q117" s="203"/>
      <c r="R117" s="203"/>
      <c r="S117" s="203"/>
      <c r="T117" s="76"/>
      <c r="U117" s="77"/>
      <c r="V117" s="77"/>
      <c r="W117" s="77"/>
      <c r="X117" s="77"/>
      <c r="Y117" s="77"/>
      <c r="Z117" s="77"/>
      <c r="AA117" s="78"/>
      <c r="AB117" s="186"/>
      <c r="AC117" s="186"/>
    </row>
    <row r="118" spans="11:32" x14ac:dyDescent="0.3">
      <c r="M118" s="25" t="s">
        <v>187</v>
      </c>
    </row>
    <row r="119" spans="11:32" x14ac:dyDescent="0.3">
      <c r="M119" s="25"/>
    </row>
    <row r="120" spans="11:32" ht="17.399999999999999" thickBot="1" x14ac:dyDescent="0.35">
      <c r="K120" s="188" t="s">
        <v>188</v>
      </c>
    </row>
    <row r="121" spans="11:32" ht="17.399999999999999" thickBot="1" x14ac:dyDescent="0.35">
      <c r="M121" s="189">
        <v>0.20833333333333334</v>
      </c>
      <c r="N121" s="190">
        <v>0.25</v>
      </c>
      <c r="O121" s="190">
        <v>0.29166666666666669</v>
      </c>
      <c r="P121" s="190">
        <v>0.33333333333333331</v>
      </c>
      <c r="Q121" s="190">
        <v>0.375</v>
      </c>
      <c r="R121" s="190">
        <v>0.41666666666666669</v>
      </c>
      <c r="S121" s="190">
        <v>0.45833333333333331</v>
      </c>
      <c r="T121" s="190">
        <v>0.5</v>
      </c>
      <c r="U121" s="190">
        <v>0.54166666666666663</v>
      </c>
      <c r="V121" s="190">
        <v>0.58333333333333337</v>
      </c>
      <c r="W121" s="190">
        <v>0.625</v>
      </c>
      <c r="X121" s="190">
        <v>0.66666666666666663</v>
      </c>
      <c r="Y121" s="190">
        <v>0.70833333333333337</v>
      </c>
      <c r="Z121" s="190">
        <v>0.75</v>
      </c>
      <c r="AA121" s="190">
        <v>0.79166666666666663</v>
      </c>
      <c r="AB121" s="190">
        <v>0.83333333333333337</v>
      </c>
      <c r="AC121" s="190">
        <v>0.875</v>
      </c>
      <c r="AD121" s="190">
        <v>0.91666666666666663</v>
      </c>
      <c r="AE121" s="190">
        <v>0.95833333333333337</v>
      </c>
      <c r="AF121" s="191">
        <v>1</v>
      </c>
    </row>
    <row r="122" spans="11:32" x14ac:dyDescent="0.3">
      <c r="L122" s="183" t="s">
        <v>71</v>
      </c>
      <c r="M122" s="192"/>
      <c r="N122" s="193"/>
      <c r="O122" s="104"/>
      <c r="P122" s="104"/>
      <c r="Q122" s="104"/>
      <c r="R122" s="104"/>
      <c r="S122" s="104"/>
      <c r="T122" s="104"/>
      <c r="U122" s="104"/>
      <c r="V122" s="104"/>
      <c r="W122" s="104"/>
      <c r="X122" s="104"/>
      <c r="Y122" s="194"/>
      <c r="Z122" s="194"/>
      <c r="AA122" s="104"/>
      <c r="AB122" s="104"/>
      <c r="AC122" s="104"/>
      <c r="AD122" s="104"/>
      <c r="AE122" s="104"/>
      <c r="AF122" s="105"/>
    </row>
    <row r="123" spans="11:32" x14ac:dyDescent="0.3">
      <c r="L123" s="183" t="s">
        <v>73</v>
      </c>
      <c r="M123" s="111"/>
      <c r="N123" s="86"/>
      <c r="O123" s="71"/>
      <c r="P123" s="71"/>
      <c r="Q123" s="71"/>
      <c r="R123" s="71"/>
      <c r="S123" s="87"/>
      <c r="T123" s="71"/>
      <c r="U123" s="71"/>
      <c r="V123" s="71"/>
      <c r="W123" s="71"/>
      <c r="X123" s="71"/>
      <c r="Y123" s="109"/>
      <c r="Z123" s="109"/>
      <c r="AA123" s="109"/>
      <c r="AB123" s="71"/>
      <c r="AC123" s="71"/>
      <c r="AD123" s="71"/>
      <c r="AE123" s="71"/>
      <c r="AF123" s="74"/>
    </row>
    <row r="124" spans="11:32" x14ac:dyDescent="0.3">
      <c r="L124" s="183" t="s">
        <v>76</v>
      </c>
      <c r="M124" s="111"/>
      <c r="N124" s="86"/>
      <c r="O124" s="71"/>
      <c r="P124" s="71"/>
      <c r="Q124" s="71"/>
      <c r="R124" s="71"/>
      <c r="S124" s="87"/>
      <c r="T124" s="71"/>
      <c r="U124" s="71"/>
      <c r="V124" s="71"/>
      <c r="W124" s="71"/>
      <c r="X124" s="71"/>
      <c r="Y124" s="109"/>
      <c r="Z124" s="109"/>
      <c r="AA124" s="109"/>
      <c r="AB124" s="71"/>
      <c r="AC124" s="71"/>
      <c r="AD124" s="71"/>
      <c r="AE124" s="71"/>
      <c r="AF124" s="74"/>
    </row>
    <row r="125" spans="11:32" x14ac:dyDescent="0.3">
      <c r="L125" s="183" t="s">
        <v>80</v>
      </c>
      <c r="M125" s="111"/>
      <c r="N125" s="86"/>
      <c r="O125" s="71"/>
      <c r="P125" s="71"/>
      <c r="Q125" s="71"/>
      <c r="R125" s="71"/>
      <c r="S125" s="88"/>
      <c r="T125" s="71"/>
      <c r="U125" s="71"/>
      <c r="V125" s="71"/>
      <c r="W125" s="71"/>
      <c r="X125" s="71"/>
      <c r="Y125" s="109"/>
      <c r="Z125" s="71"/>
      <c r="AA125" s="71"/>
      <c r="AB125" s="71"/>
      <c r="AC125" s="71"/>
      <c r="AD125" s="71"/>
      <c r="AE125" s="71"/>
      <c r="AF125" s="74"/>
    </row>
    <row r="126" spans="11:32" x14ac:dyDescent="0.3">
      <c r="L126" s="183" t="s">
        <v>82</v>
      </c>
      <c r="M126" s="111"/>
      <c r="N126" s="86"/>
      <c r="O126" s="71"/>
      <c r="P126" s="71"/>
      <c r="Q126" s="89"/>
      <c r="R126" s="71"/>
      <c r="S126" s="71"/>
      <c r="T126" s="71"/>
      <c r="U126" s="71"/>
      <c r="V126" s="71"/>
      <c r="W126" s="71"/>
      <c r="X126" s="71"/>
      <c r="Y126" s="109"/>
      <c r="Z126" s="109"/>
      <c r="AA126" s="71"/>
      <c r="AB126" s="71"/>
      <c r="AC126" s="71"/>
      <c r="AD126" s="71"/>
      <c r="AE126" s="71"/>
      <c r="AF126" s="74"/>
    </row>
    <row r="127" spans="11:32" x14ac:dyDescent="0.3">
      <c r="L127" s="183" t="s">
        <v>84</v>
      </c>
      <c r="M127" s="111"/>
      <c r="N127" s="86"/>
      <c r="O127" s="71"/>
      <c r="P127" s="71"/>
      <c r="Q127" s="89"/>
      <c r="R127" s="71"/>
      <c r="S127" s="71"/>
      <c r="T127" s="71"/>
      <c r="U127" s="71"/>
      <c r="V127" s="71"/>
      <c r="W127" s="71"/>
      <c r="X127" s="71"/>
      <c r="Y127" s="109"/>
      <c r="Z127" s="109"/>
      <c r="AA127" s="71"/>
      <c r="AB127" s="71"/>
      <c r="AC127" s="71"/>
      <c r="AD127" s="71"/>
      <c r="AE127" s="71"/>
      <c r="AF127" s="74"/>
    </row>
    <row r="128" spans="11:32" ht="17.399999999999999" thickBot="1" x14ac:dyDescent="0.35">
      <c r="L128" s="183" t="s">
        <v>87</v>
      </c>
      <c r="M128" s="113"/>
      <c r="N128" s="114"/>
      <c r="O128" s="77"/>
      <c r="P128" s="77"/>
      <c r="Q128" s="115"/>
      <c r="R128" s="77"/>
      <c r="S128" s="116"/>
      <c r="T128" s="77"/>
      <c r="U128" s="77"/>
      <c r="V128" s="77"/>
      <c r="W128" s="77"/>
      <c r="X128" s="77"/>
      <c r="Y128" s="77"/>
      <c r="Z128" s="77"/>
      <c r="AA128" s="77"/>
      <c r="AB128" s="77"/>
      <c r="AC128" s="77"/>
      <c r="AD128" s="77"/>
      <c r="AE128" s="77"/>
      <c r="AF128" s="78"/>
    </row>
    <row r="129" spans="11:11" x14ac:dyDescent="0.3">
      <c r="K129" s="182"/>
    </row>
  </sheetData>
  <autoFilter ref="B3:G71" xr:uid="{9F56DAE1-F74E-4EB0-9AD7-0C0994EFD48B}">
    <filterColumn colId="0">
      <filters>
        <filter val="0"/>
        <filter val="Ext"/>
      </filters>
    </filterColumn>
  </autoFilter>
  <mergeCells count="5">
    <mergeCell ref="M113:O113"/>
    <mergeCell ref="P113:AA113"/>
    <mergeCell ref="K115:L115"/>
    <mergeCell ref="K116:L116"/>
    <mergeCell ref="K117:L117"/>
  </mergeCells>
  <dataValidations disablePrompts="1" count="5">
    <dataValidation type="list" allowBlank="1" showInputMessage="1" showErrorMessage="1" sqref="E3" xr:uid="{E47B0903-7F1B-4F25-BE71-B2B35BB3F988}">
      <formula1>"Damplein, Muizen, Aalst Noord, Bornem, Wezembeek, Gent st-kruiswinkel, Gistel, Koekelare, Jabbeke, Stene, Grimbergen, Wondelgem"</formula1>
    </dataValidation>
    <dataValidation type="list" allowBlank="1" showInputMessage="1" showErrorMessage="1" sqref="E41" xr:uid="{C5FB2C28-6855-4E53-B0C5-6E0C8B72C4E1}">
      <formula1>"EV, laadpalen, industrie, Warmtepomp, WKK, Zonnepanelen, Wind"</formula1>
    </dataValidation>
    <dataValidation type="list" allowBlank="1" showInputMessage="1" showErrorMessage="1" sqref="E43" xr:uid="{8446DB7A-D959-4004-B63D-52704B5DA606}">
      <formula1>"Netto afname reductie, Netto injectie verhoging"</formula1>
    </dataValidation>
    <dataValidation type="list" allowBlank="1" showInputMessage="1" showErrorMessage="1" sqref="E42" xr:uid="{69D1A0FB-1674-433E-B6E0-CDDAEA01317E}">
      <formula1>"Investeringsuitstel, Markttest"</formula1>
    </dataValidation>
    <dataValidation type="list" allowBlank="1" showInputMessage="1" showErrorMessage="1" sqref="B3:B71" xr:uid="{288EAA4C-DEAA-457B-8703-23249A93D6BE}">
      <formula1>#REF!</formula1>
    </dataValidation>
  </dataValidations>
  <hyperlinks>
    <hyperlink ref="I49" r:id="rId1" display="../../../../../../../:x:/s/PRJ00108/Ec0kb12Q7J9JrhsZ9aRzWJABJX7ltJsNFGuKWvirnS2Sfw?e=JzhxnL" xr:uid="{FF6165CE-DFB6-476B-A4FC-8F41EDBA3F89}"/>
    <hyperlink ref="I50" r:id="rId2" display="../../../../../../../:x:/s/PRJ00108/Ec0kb12Q7J9JrhsZ9aRzWJABJX7ltJsNFGuKWvirnS2Sfw?e=JzhxnL" xr:uid="{9B6FE8A9-3341-4434-9362-B3805C8377F3}"/>
    <hyperlink ref="I51" r:id="rId3" display="../../../../../../../:x:/s/PRJ00108/Ec0kb12Q7J9JrhsZ9aRzWJABJX7ltJsNFGuKWvirnS2Sfw?e=JzhxnL" xr:uid="{4D566A20-9E22-4CEC-A940-2B882BCFD6C1}"/>
    <hyperlink ref="I63" r:id="rId4" display="../../../../../../../:x:/s/PRJ00108/Ec0kb12Q7J9JrhsZ9aRzWJABJX7ltJsNFGuKWvirnS2Sfw?e=JzhxnL" xr:uid="{12447106-2A4A-4667-AAE3-54F4345A99CB}"/>
    <hyperlink ref="I64" r:id="rId5" display="../../../../../../../:x:/s/PRJ00108/Ec0kb12Q7J9JrhsZ9aRzWJABJX7ltJsNFGuKWvirnS2Sfw?e=JzhxnL" xr:uid="{88E8AF1A-A7D4-4A43-B71E-F02898EB05E5}"/>
    <hyperlink ref="I65" r:id="rId6" display="../../../../../../../:x:/s/PRJ00108/Ec0kb12Q7J9JrhsZ9aRzWJABJX7ltJsNFGuKWvirnS2Sfw?e=JzhxnL" xr:uid="{52983B4D-0DBB-44A4-ADEE-3A3BD97A4388}"/>
    <hyperlink ref="I68" r:id="rId7" display="../../../../../../../:x:/s/PRJ00108/Ec0kb12Q7J9JrhsZ9aRzWJABJX7ltJsNFGuKWvirnS2Sfw?e=JzhxnL" xr:uid="{D9C9BE75-E482-4E66-87DB-E891CABF90F3}"/>
    <hyperlink ref="I69" r:id="rId8" display="../../../../../../../:x:/s/PRJ00108/Ec0kb12Q7J9JrhsZ9aRzWJABJX7ltJsNFGuKWvirnS2Sfw?e=JzhxnL" xr:uid="{ECF2788E-3DB1-46B0-8DFA-96E43FC055D9}"/>
    <hyperlink ref="I58" r:id="rId9" display="../../../../../../../:x:/s/PRJ00108/ERRi7v_s8rlHg22g-tBA_1YB63PVX33jcC0OmHZxqjB2ig?e=mZcimm" xr:uid="{AFA28A14-D2BD-4BB8-9459-4748EAFE1076}"/>
    <hyperlink ref="I59" r:id="rId10" display="../../../../../../../:x:/s/PRJ00108/ERRi7v_s8rlHg22g-tBA_1YB63PVX33jcC0OmHZxqjB2ig?e=mZcimm" xr:uid="{4A651407-F0CB-495E-A1A3-66FF90DE1FEA}"/>
    <hyperlink ref="I60" r:id="rId11" display="../../../../../../../:x:/s/PRJ00108/ERRi7v_s8rlHg22g-tBA_1YB63PVX33jcC0OmHZxqjB2ig?e=mZcimm" xr:uid="{D21A820F-DCF1-45A8-A505-6F2FDC0E2515}"/>
    <hyperlink ref="E17" r:id="rId12" display="https://portal.nodesmarket.com/onboarding/tenders?orderBy=openTo&amp;orderByDirection=asc&amp;map-bounds=51.21783436555637,3.1026077270507817,51.08301990567969,2.7840042114257812&amp;tab=constraint-areas" xr:uid="{8B27C1FA-2483-4A38-8F0C-1E15EEA06E75}"/>
  </hyperlinks>
  <pageMargins left="0.7" right="0.7" top="0.75" bottom="0.75" header="0.3" footer="0.3"/>
  <pageSetup paperSize="9" scale="36" orientation="portrait" r:id="rId13"/>
  <headerFooter>
    <oddHeader>&amp;C&amp;"Calibri"&amp;10&amp;K000000 Fluvius - Intern&amp;1#_x000D_</oddHeader>
  </headerFooter>
  <drawing r:id="rId14"/>
  <legacyDrawing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3d1a33a-4129-47e1-be2e-024a3b2abf70" xsi:nil="true"/>
    <lcf76f155ced4ddcb4097134ff3c332f xmlns="52050285-ba08-40c9-8618-8bdb0a97074d">
      <Terms xmlns="http://schemas.microsoft.com/office/infopath/2007/PartnerControls"/>
    </lcf76f155ced4ddcb4097134ff3c332f>
    <SharedWithUsers xmlns="b3d1a33a-4129-47e1-be2e-024a3b2abf70">
      <UserInfo>
        <DisplayName/>
        <AccountId xsi:nil="true"/>
        <AccountType/>
      </UserInfo>
    </SharedWithUsers>
    <Tegel xmlns="52050285-ba08-40c9-8618-8bdb0a97074d" xsi:nil="true"/>
    <Auteur xmlns="52050285-ba08-40c9-8618-8bdb0a97074d">
      <UserInfo>
        <DisplayName/>
        <AccountId xsi:nil="true"/>
        <AccountType/>
      </UserInfo>
    </Auteur>
    <Thema xmlns="52050285-ba08-40c9-8618-8bdb0a97074d" xsi:nil="true"/>
    <_dlc_DocId xmlns="b3d1a33a-4129-47e1-be2e-024a3b2abf70">RCV4FRTMMMEJ-1976920587-95096</_dlc_DocId>
    <_dlc_DocIdUrl xmlns="b3d1a33a-4129-47e1-be2e-024a3b2abf70">
      <Url>https://mononline.sharepoint.com/sites/ORG00010/_layouts/15/DocIdRedir.aspx?ID=RCV4FRTMMMEJ-1976920587-95096</Url>
      <Description>RCV4FRTMMMEJ-1976920587-95096</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9A549DE9390041906D95B86C0768E7" ma:contentTypeVersion="24" ma:contentTypeDescription="Een nieuw document maken." ma:contentTypeScope="" ma:versionID="acbbc18d1144dc956f0cc58de014ae7a">
  <xsd:schema xmlns:xsd="http://www.w3.org/2001/XMLSchema" xmlns:xs="http://www.w3.org/2001/XMLSchema" xmlns:p="http://schemas.microsoft.com/office/2006/metadata/properties" xmlns:ns2="52050285-ba08-40c9-8618-8bdb0a97074d" xmlns:ns3="b3d1a33a-4129-47e1-be2e-024a3b2abf70" targetNamespace="http://schemas.microsoft.com/office/2006/metadata/properties" ma:root="true" ma:fieldsID="708825cf6cbe7677674637564a5dce39" ns2:_="" ns3:_="">
    <xsd:import namespace="52050285-ba08-40c9-8618-8bdb0a97074d"/>
    <xsd:import namespace="b3d1a33a-4129-47e1-be2e-024a3b2abf7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Auteur" minOccurs="0"/>
                <xsd:element ref="ns3:TaxCatchAll" minOccurs="0"/>
                <xsd:element ref="ns2:lcf76f155ced4ddcb4097134ff3c332f" minOccurs="0"/>
                <xsd:element ref="ns2:Tegel" minOccurs="0"/>
                <xsd:element ref="ns2:Thema" minOccurs="0"/>
                <xsd:element ref="ns2:MediaServiceObjectDetectorVersions" minOccurs="0"/>
                <xsd:element ref="ns2:MediaServiceSearchProperties" minOccurs="0"/>
                <xsd:element ref="ns2:MediaServiceBillingMetadat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050285-ba08-40c9-8618-8bdb0a9707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Auteur" ma:index="21" nillable="true" ma:displayName="Auteur" ma:list="UserInfo" ma:SharePointGroup="0" ma:internalName="Auteu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b66ea02d-408a-42fa-a8a8-033ac1d8e8aa" ma:termSetId="09814cd3-568e-fe90-9814-8d621ff8fb84" ma:anchorId="fba54fb3-c3e1-fe81-a776-ca4b69148c4d" ma:open="true" ma:isKeyword="false">
      <xsd:complexType>
        <xsd:sequence>
          <xsd:element ref="pc:Terms" minOccurs="0" maxOccurs="1"/>
        </xsd:sequence>
      </xsd:complexType>
    </xsd:element>
    <xsd:element name="Tegel" ma:index="25" nillable="true" ma:displayName="Tegel" ma:format="Dropdown" ma:internalName="Tegel">
      <xsd:simpleType>
        <xsd:restriction base="dms:Text">
          <xsd:maxLength value="255"/>
        </xsd:restriction>
      </xsd:simpleType>
    </xsd:element>
    <xsd:element name="Thema" ma:index="26" nillable="true" ma:displayName="Thema" ma:format="Dropdown" ma:internalName="Thema">
      <xsd:simpleType>
        <xsd:restriction base="dms:Text">
          <xsd:maxLength value="255"/>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d1a33a-4129-47e1-be2e-024a3b2abf70"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50809584-0f6c-475b-a6b9-ac17555de715}" ma:internalName="TaxCatchAll" ma:showField="CatchAllData" ma:web="b3d1a33a-4129-47e1-be2e-024a3b2abf70">
      <xsd:complexType>
        <xsd:complexContent>
          <xsd:extension base="dms:MultiChoiceLookup">
            <xsd:sequence>
              <xsd:element name="Value" type="dms:Lookup" maxOccurs="unbounded" minOccurs="0" nillable="true"/>
            </xsd:sequence>
          </xsd:extension>
        </xsd:complexContent>
      </xsd:complexType>
    </xsd:element>
    <xsd:element name="_dlc_DocId" ma:index="30"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31"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2"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C308012-3467-4891-AADB-601375CAAE8E}">
  <ds:schemaRefs>
    <ds:schemaRef ds:uri="http://schemas.microsoft.com/sharepoint/v3/contenttype/forms"/>
  </ds:schemaRefs>
</ds:datastoreItem>
</file>

<file path=customXml/itemProps2.xml><?xml version="1.0" encoding="utf-8"?>
<ds:datastoreItem xmlns:ds="http://schemas.openxmlformats.org/officeDocument/2006/customXml" ds:itemID="{0B2EDEB1-5D86-4FDE-8AF5-6B4C1ED98047}">
  <ds:schemaRefs>
    <ds:schemaRef ds:uri="http://schemas.microsoft.com/office/2006/metadata/properties"/>
    <ds:schemaRef ds:uri="http://purl.org/dc/dcmitype/"/>
    <ds:schemaRef ds:uri="91a693b2-b0a2-4a16-add4-4449a39d2ebc"/>
    <ds:schemaRef ds:uri="851fb3e4-fdca-4ccf-b7a5-2c10178480ca"/>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terms/"/>
    <ds:schemaRef ds:uri="http://purl.org/dc/elements/1.1/"/>
    <ds:schemaRef ds:uri="b3d1a33a-4129-47e1-be2e-024a3b2abf70"/>
    <ds:schemaRef ds:uri="52050285-ba08-40c9-8618-8bdb0a97074d"/>
  </ds:schemaRefs>
</ds:datastoreItem>
</file>

<file path=customXml/itemProps3.xml><?xml version="1.0" encoding="utf-8"?>
<ds:datastoreItem xmlns:ds="http://schemas.openxmlformats.org/officeDocument/2006/customXml" ds:itemID="{E8E1D34A-186A-45B9-B481-4B3944B195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050285-ba08-40c9-8618-8bdb0a97074d"/>
    <ds:schemaRef ds:uri="b3d1a33a-4129-47e1-be2e-024a3b2a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4BF4A6E-69CC-401B-8E6A-7E7D3DA7C0A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18</vt:i4>
      </vt:variant>
      <vt:variant>
        <vt:lpstr>Benoemde bereiken</vt:lpstr>
      </vt:variant>
      <vt:variant>
        <vt:i4>15</vt:i4>
      </vt:variant>
    </vt:vector>
  </HeadingPairs>
  <TitlesOfParts>
    <vt:vector size="33" baseType="lpstr">
      <vt:lpstr>Instructies</vt:lpstr>
      <vt:lpstr>Volumes</vt:lpstr>
      <vt:lpstr>Fiches --&gt;</vt:lpstr>
      <vt:lpstr>Template</vt:lpstr>
      <vt:lpstr>TS --&gt;</vt:lpstr>
      <vt:lpstr>Damplein</vt:lpstr>
      <vt:lpstr>Muizen</vt:lpstr>
      <vt:lpstr>Koekelare</vt:lpstr>
      <vt:lpstr>Gistel</vt:lpstr>
      <vt:lpstr>Stene</vt:lpstr>
      <vt:lpstr>Wondelgem</vt:lpstr>
      <vt:lpstr>Grimbergen</vt:lpstr>
      <vt:lpstr>Jabbeke</vt:lpstr>
      <vt:lpstr>St.-KruisWinkel</vt:lpstr>
      <vt:lpstr>Aalst-N</vt:lpstr>
      <vt:lpstr>Bornem</vt:lpstr>
      <vt:lpstr>Wezembeek</vt:lpstr>
      <vt:lpstr>Zeebrugge</vt:lpstr>
      <vt:lpstr>'Aalst-N'!Afdrukbereik</vt:lpstr>
      <vt:lpstr>Bornem!Afdrukbereik</vt:lpstr>
      <vt:lpstr>Damplein!Afdrukbereik</vt:lpstr>
      <vt:lpstr>Gistel!Afdrukbereik</vt:lpstr>
      <vt:lpstr>Grimbergen!Afdrukbereik</vt:lpstr>
      <vt:lpstr>Jabbeke!Afdrukbereik</vt:lpstr>
      <vt:lpstr>Koekelare!Afdrukbereik</vt:lpstr>
      <vt:lpstr>Muizen!Afdrukbereik</vt:lpstr>
      <vt:lpstr>'St.-KruisWinkel'!Afdrukbereik</vt:lpstr>
      <vt:lpstr>Stene!Afdrukbereik</vt:lpstr>
      <vt:lpstr>Template!Afdrukbereik</vt:lpstr>
      <vt:lpstr>Wezembeek!Afdrukbereik</vt:lpstr>
      <vt:lpstr>Wondelgem!Afdrukbereik</vt:lpstr>
      <vt:lpstr>Zeebrugge!Afdrukbereik</vt:lpstr>
      <vt:lpstr>Muizen!print_area1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Jens Rombouts</dc:creator>
  <cp:keywords/>
  <dc:description/>
  <cp:lastModifiedBy>Creupelandt Hanne</cp:lastModifiedBy>
  <cp:revision/>
  <cp:lastPrinted>2025-08-22T09:25:34Z</cp:lastPrinted>
  <dcterms:created xsi:type="dcterms:W3CDTF">2024-09-18T11:11:41Z</dcterms:created>
  <dcterms:modified xsi:type="dcterms:W3CDTF">2025-10-22T07:12:10Z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0x0101009B9A549DE9390041906D95B86C0768E7</vt:lpwstr>
  </property>
  <property fmtid="{D5CDD505-2E9C-101B-9397-08002B2CF9AE}" pid="3" name="MediaServiceImageTags">
    <vt:lpwstr/>
  </property>
  <property fmtid="{D5CDD505-2E9C-101B-9397-08002B2CF9AE}" pid="4" name="MSIP_Label_33388a57-ce48-4947-8b83-910a7bee2ddc_Enabled">
    <vt:lpwstr>true</vt:lpwstr>
  </property>
  <property fmtid="{D5CDD505-2E9C-101B-9397-08002B2CF9AE}" pid="5" name="MSIP_Label_33388a57-ce48-4947-8b83-910a7bee2ddc_SetDate">
    <vt:lpwstr>2025-07-10T06:26:47Z</vt:lpwstr>
  </property>
  <property fmtid="{D5CDD505-2E9C-101B-9397-08002B2CF9AE}" pid="6" name="MSIP_Label_33388a57-ce48-4947-8b83-910a7bee2ddc_Method">
    <vt:lpwstr>Standard</vt:lpwstr>
  </property>
  <property fmtid="{D5CDD505-2E9C-101B-9397-08002B2CF9AE}" pid="7" name="MSIP_Label_33388a57-ce48-4947-8b83-910a7bee2ddc_Name">
    <vt:lpwstr>Intern</vt:lpwstr>
  </property>
  <property fmtid="{D5CDD505-2E9C-101B-9397-08002B2CF9AE}" pid="8" name="MSIP_Label_33388a57-ce48-4947-8b83-910a7bee2ddc_SiteId">
    <vt:lpwstr>cc814b9c-9a99-44a2-bc5c-f7f275945ba5</vt:lpwstr>
  </property>
  <property fmtid="{D5CDD505-2E9C-101B-9397-08002B2CF9AE}" pid="9" name="MSIP_Label_33388a57-ce48-4947-8b83-910a7bee2ddc_ActionId">
    <vt:lpwstr>4a485352-4421-4b2a-a13c-e0b7f5584bcd</vt:lpwstr>
  </property>
  <property fmtid="{D5CDD505-2E9C-101B-9397-08002B2CF9AE}" pid="10" name="MSIP_Label_33388a57-ce48-4947-8b83-910a7bee2ddc_ContentBits">
    <vt:lpwstr>1</vt:lpwstr>
  </property>
  <property fmtid="{D5CDD505-2E9C-101B-9397-08002B2CF9AE}" pid="11" name="MSIP_Label_33388a57-ce48-4947-8b83-910a7bee2ddc_Tag">
    <vt:lpwstr>10, 3, 0, 1</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PRJContent">
    <vt:lpwstr>Product</vt:lpwstr>
  </property>
  <property fmtid="{D5CDD505-2E9C-101B-9397-08002B2CF9AE}" pid="17" name="xd_Signature">
    <vt:lpwstr/>
  </property>
  <property fmtid="{D5CDD505-2E9C-101B-9397-08002B2CF9AE}" pid="18" name="TriggerFlowInfo">
    <vt:lpwstr/>
  </property>
  <property fmtid="{D5CDD505-2E9C-101B-9397-08002B2CF9AE}" pid="19" name="_dlc_DocIdItemGuid">
    <vt:lpwstr>a967f079-9fcf-4442-b59a-47e7806a7863</vt:lpwstr>
  </property>
</Properties>
</file>